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0" documentId="13_ncr:1_{F02801D6-FB8A-45B5-9824-DD8E40CE2AC0}" xr6:coauthVersionLast="47" xr6:coauthVersionMax="47" xr10:uidLastSave="{00000000-0000-0000-0000-000000000000}"/>
  <bookViews>
    <workbookView xWindow="1125" yWindow="1125" windowWidth="18000" windowHeight="12540" tabRatio="982" xr2:uid="{00000000-000D-0000-FFFF-FFFF00000000}"/>
  </bookViews>
  <sheets>
    <sheet name="はじめに（PC）" sheetId="8" r:id="rId1"/>
    <sheet name="使い方" sheetId="46" state="hidden" r:id="rId2"/>
    <sheet name="【参考】交付単価（PC）" sheetId="40" state="hidden" r:id="rId3"/>
    <sheet name="はじめに (手書き)" sheetId="9" state="hidden" r:id="rId4"/>
    <sheet name="様式第1-1号" sheetId="10" r:id="rId5"/>
    <sheet name="様式第1-2号" sheetId="13" r:id="rId6"/>
    <sheet name="様式第1-3号" sheetId="1" r:id="rId7"/>
    <sheet name="別紙1 活動計画書" sheetId="2" r:id="rId8"/>
    <sheet name="加算措置（みどり加算以外）" sheetId="3" r:id="rId9"/>
    <sheet name="加算措置（みどり加算）" sheetId="29" r:id="rId10"/>
    <sheet name="別添1 位置図" sheetId="4" r:id="rId11"/>
    <sheet name="別添3 位置図" sheetId="7" r:id="rId12"/>
    <sheet name="別添4 位置図" sheetId="31" r:id="rId13"/>
    <sheet name="みどりチェック" sheetId="47" r:id="rId14"/>
    <sheet name="構成員一覧" sheetId="28" r:id="rId15"/>
    <sheet name="長寿命化整備計画" sheetId="14" r:id="rId16"/>
    <sheet name="工事確認書" sheetId="15" r:id="rId17"/>
    <sheet name="【選択肢】" sheetId="6" state="hidden" r:id="rId18"/>
    <sheet name="【取組番号早見表】" sheetId="21" r:id="rId19"/>
    <sheet name="【活動項目番号表】 " sheetId="17" r:id="rId20"/>
  </sheets>
  <definedNames>
    <definedName name="①②に該当">'別紙1 活動計画書'!$Q$27</definedName>
    <definedName name="②のみ該当">'別紙1 活動計画書'!$V$25</definedName>
    <definedName name="a">【選択肢】!$P$3:$P$6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【選択肢】!$F$3:$N$6</definedName>
    <definedName name="G.単位">【選択肢】!$O$3:$O$4</definedName>
    <definedName name="H1.構成員一覧の分類_農業者">【選択肢】!$P$3:$P$6</definedName>
    <definedName name="H2.構成員一覧の分類_農業者以外個人">【選択肢】!$P$7</definedName>
    <definedName name="H2.構成員一覧の分類_農業者以外団体">【選択肢】!$P$8:$P$15</definedName>
    <definedName name="H3.構成員一覧の分類_農業者以外団体">【選択肢】!$P$8:$P$15</definedName>
    <definedName name="I">【選択肢】!$Q$3:$Q$4</definedName>
    <definedName name="Ｉ.金銭出納簿の区分">【選択肢】!$Q$3:$Q$4</definedName>
    <definedName name="J">【選択肢】!$R$3:$R$10</definedName>
    <definedName name="Ｊ.金銭出納簿の収支の分類">【選択肢】!$R$3:$R$10</definedName>
    <definedName name="K.農村環境保全活動">【選択肢】!$AA$44:$AA$56</definedName>
    <definedName name="N.月">【選択肢】!$A$18:$A$29</definedName>
    <definedName name="O.環境負荷低減の取組">【選択肢】!$B$18:$B$23</definedName>
    <definedName name="_xlnm.Print_Area" localSheetId="19">'【活動項目番号表】 '!$A$1:$F$198</definedName>
    <definedName name="_xlnm.Print_Area" localSheetId="2">'【参考】交付単価（PC）'!$A$1:$M$27</definedName>
    <definedName name="_xlnm.Print_Area" localSheetId="18">【取組番号早見表】!$A$1:$D$107</definedName>
    <definedName name="_xlnm.Print_Area" localSheetId="3">'はじめに (手書き)'!$A$1:$H$40</definedName>
    <definedName name="_xlnm.Print_Area" localSheetId="0">'はじめに（PC）'!$A$1:$G$61</definedName>
    <definedName name="_xlnm.Print_Area" localSheetId="13">みどりチェック!$A$1:$M$36</definedName>
    <definedName name="_xlnm.Print_Area" localSheetId="8">'加算措置（みどり加算以外）'!$A$1:$W$119</definedName>
    <definedName name="_xlnm.Print_Area" localSheetId="14">構成員一覧!$A$1:$F$66</definedName>
    <definedName name="_xlnm.Print_Area" localSheetId="1">使い方!$A$1:$L$48</definedName>
    <definedName name="_xlnm.Print_Area" localSheetId="7">'別紙1 活動計画書'!$A$1:$W$189</definedName>
    <definedName name="_xlnm.Print_Area" localSheetId="4">'様式第1-1号'!$A$1:$E$27</definedName>
    <definedName name="Range1">'別紙1 活動計画書'!$F$21,'別紙1 活動計画書'!$F$23,'別紙1 活動計画書'!$F$25</definedName>
    <definedName name="Range2">'加算措置（みどり加算以外）'!$F$31:$G$31,'加算措置（みどり加算以外）'!$F$33:$G$33,'加算措置（みどり加算以外）'!$F$35:$G$35,'加算措置（みどり加算以外）'!$F$62:$G$62,'加算措置（みどり加算以外）'!$F$64:$G$64,'加算措置（みどり加算以外）'!$F$66:$G$66,'加算措置（みどり加算以外）'!$J$101:$L$102</definedName>
    <definedName name="Range3">'別紙1 活動計画書'!$F$37:$G$37,'別紙1 活動計画書'!$F$39:$G$39,'別紙1 活動計画書'!$F$41:$G$41</definedName>
    <definedName name="ため池">【選択肢】!$G$5:$L$5</definedName>
    <definedName name="夏期湛水">【選択肢】!$C$20:$G$20</definedName>
    <definedName name="該当なし">'別紙1 活動計画書'!$V$27</definedName>
    <definedName name="江の設置_作溝実施">【選択肢】!$C$22:$F$22</definedName>
    <definedName name="江の設置_作溝未実施">【選択肢】!$C$23:$F$23</definedName>
    <definedName name="水路">【選択肢】!$G$3:$L$3</definedName>
    <definedName name="中干し延期">【選択肢】!$C$21:$F$21</definedName>
    <definedName name="長期中干し">【選択肢】!$C$18:$F$18</definedName>
    <definedName name="直営施工を実施しない場合は○">'別紙1 活動計画書'!$V$39</definedName>
    <definedName name="冬期湛水">【選択肢】!$C$19:$F$19</definedName>
    <definedName name="農道">【選択肢】!$G$4:$L$4</definedName>
    <definedName name="農用地">【選択肢】!$G$6:$N$6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5" i="2" l="1"/>
  <c r="P184" i="2"/>
  <c r="P183" i="2"/>
  <c r="P182" i="2"/>
  <c r="P181" i="2"/>
  <c r="P180" i="2"/>
  <c r="P179" i="2"/>
  <c r="P178" i="2"/>
  <c r="P177" i="2"/>
  <c r="P176" i="2"/>
  <c r="P175" i="2"/>
  <c r="N82" i="2"/>
  <c r="N79" i="2"/>
  <c r="N78" i="2"/>
  <c r="N76" i="2"/>
  <c r="N72" i="2"/>
  <c r="N73" i="2"/>
  <c r="F13" i="1" l="1"/>
  <c r="T23" i="6"/>
  <c r="T24" i="6"/>
  <c r="T6" i="6"/>
  <c r="T73" i="6"/>
  <c r="T72" i="6"/>
  <c r="T71" i="6"/>
  <c r="T70" i="6"/>
  <c r="T68" i="6"/>
  <c r="T69" i="6"/>
  <c r="T46" i="6"/>
  <c r="T48" i="6"/>
  <c r="J5" i="47"/>
  <c r="L23" i="3" l="1"/>
  <c r="L24" i="3"/>
  <c r="L25" i="3"/>
  <c r="S176" i="2" l="1"/>
  <c r="I5" i="28" l="1"/>
  <c r="C101" i="3" l="1"/>
  <c r="S175" i="2" l="1"/>
  <c r="J5" i="28" l="1"/>
  <c r="C92" i="3"/>
  <c r="M41" i="29" l="1"/>
  <c r="P115" i="2"/>
  <c r="S185" i="2"/>
  <c r="S184" i="2"/>
  <c r="S183" i="2"/>
  <c r="S182" i="2"/>
  <c r="S181" i="2"/>
  <c r="S180" i="2"/>
  <c r="S179" i="2"/>
  <c r="S178" i="2"/>
  <c r="S177" i="2"/>
  <c r="U75" i="2" l="1"/>
  <c r="C93" i="3"/>
  <c r="C94" i="3" s="1"/>
  <c r="C95" i="3" s="1"/>
  <c r="C96" i="3" s="1"/>
  <c r="P130" i="2" l="1"/>
  <c r="P125" i="2"/>
  <c r="C66" i="3" l="1"/>
  <c r="C64" i="3"/>
  <c r="C62" i="3"/>
  <c r="C35" i="3"/>
  <c r="C33" i="3"/>
  <c r="C31" i="3"/>
  <c r="T52" i="6"/>
  <c r="T55" i="6"/>
  <c r="T45" i="6"/>
  <c r="T44" i="6"/>
  <c r="T67" i="6"/>
  <c r="T66" i="6"/>
  <c r="T65" i="6"/>
  <c r="T64" i="6"/>
  <c r="T56" i="6"/>
  <c r="T29" i="6"/>
  <c r="C27" i="2" l="1"/>
  <c r="P148" i="2" l="1"/>
  <c r="P149" i="2" l="1"/>
  <c r="L26" i="3"/>
  <c r="Z7" i="6" l="1"/>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6" i="6"/>
  <c r="L18" i="3" l="1"/>
  <c r="L19" i="3"/>
  <c r="L20" i="3"/>
  <c r="L21" i="3"/>
  <c r="L22" i="3"/>
  <c r="L17" i="3"/>
  <c r="I66" i="3" l="1"/>
  <c r="I64" i="3"/>
  <c r="I62" i="3"/>
  <c r="I35" i="3"/>
  <c r="I33" i="3"/>
  <c r="I31" i="3"/>
  <c r="O101" i="3"/>
  <c r="F13" i="2"/>
  <c r="F11" i="2"/>
  <c r="F9" i="2"/>
  <c r="S101" i="3"/>
  <c r="K41" i="29" l="1"/>
  <c r="I41" i="29"/>
  <c r="G41" i="29"/>
  <c r="E41" i="29"/>
  <c r="AE39" i="29"/>
  <c r="AB39" i="29"/>
  <c r="Y39" i="29"/>
  <c r="V39" i="29"/>
  <c r="S39" i="29"/>
  <c r="AE37" i="29"/>
  <c r="AB37" i="29"/>
  <c r="Y37" i="29"/>
  <c r="V37" i="29"/>
  <c r="S37" i="29"/>
  <c r="AE35" i="29"/>
  <c r="AB35" i="29"/>
  <c r="Y35" i="29"/>
  <c r="V35" i="29"/>
  <c r="S35" i="29"/>
  <c r="AE33" i="29"/>
  <c r="AB33" i="29"/>
  <c r="Y33" i="29"/>
  <c r="V33" i="29"/>
  <c r="S33" i="29"/>
  <c r="AE31" i="29"/>
  <c r="AB31" i="29"/>
  <c r="Y31" i="29"/>
  <c r="V31" i="29"/>
  <c r="S31" i="29"/>
  <c r="AE29" i="29"/>
  <c r="AB29" i="29"/>
  <c r="Y29" i="29"/>
  <c r="V29" i="29"/>
  <c r="S29" i="29"/>
  <c r="Y41" i="29" l="1"/>
  <c r="V41" i="29"/>
  <c r="AB41" i="29"/>
  <c r="AE41" i="29"/>
  <c r="S41" i="29"/>
  <c r="P151" i="2" l="1"/>
  <c r="P144" i="2"/>
  <c r="T58" i="6"/>
  <c r="T59" i="6"/>
  <c r="T60" i="6"/>
  <c r="T61" i="6"/>
  <c r="T62" i="6"/>
  <c r="T63" i="6"/>
  <c r="T57" i="6"/>
  <c r="T53" i="6"/>
  <c r="T54" i="6"/>
  <c r="T47" i="6"/>
  <c r="T49" i="6"/>
  <c r="T50" i="6"/>
  <c r="T51" i="6"/>
  <c r="T40" i="6"/>
  <c r="T41" i="6"/>
  <c r="T42" i="6"/>
  <c r="T43" i="6"/>
  <c r="T39" i="6"/>
  <c r="T33" i="6"/>
  <c r="T30" i="6"/>
  <c r="T31" i="6"/>
  <c r="T32" i="6"/>
  <c r="T27" i="6"/>
  <c r="T28" i="6"/>
  <c r="T26" i="6"/>
  <c r="T25" i="6"/>
  <c r="T22" i="6"/>
  <c r="T15" i="6"/>
  <c r="T18" i="6"/>
  <c r="T12" i="6"/>
  <c r="T13" i="6"/>
  <c r="T7" i="6"/>
  <c r="T9" i="6"/>
  <c r="T10" i="6"/>
  <c r="P136" i="2"/>
  <c r="P119" i="2"/>
  <c r="N90" i="2"/>
  <c r="X149" i="6" l="1" a="1"/>
  <c r="X149" i="6" s="1"/>
  <c r="X129" i="6" a="1"/>
  <c r="X129" i="6" s="1"/>
  <c r="Y115" i="6" a="1"/>
  <c r="Y115" i="6" s="1"/>
  <c r="Y108" i="6" a="1"/>
  <c r="Y108" i="6" s="1"/>
  <c r="W120" i="6" a="1"/>
  <c r="W120" i="6" s="1"/>
  <c r="W110" i="6" a="1"/>
  <c r="W110" i="6" s="1"/>
  <c r="X109" i="6" a="1"/>
  <c r="X109" i="6" s="1"/>
  <c r="W146" i="6" a="1"/>
  <c r="W146" i="6" s="1"/>
  <c r="Y127" i="6" a="1"/>
  <c r="Y127" i="6" s="1"/>
  <c r="U115" i="6" a="1"/>
  <c r="U115" i="6" s="1"/>
  <c r="U108" i="6" a="1"/>
  <c r="U108" i="6" s="1"/>
  <c r="V111" i="6" a="1"/>
  <c r="V111" i="6" s="1"/>
  <c r="X118" i="6" a="1"/>
  <c r="X118" i="6" s="1"/>
  <c r="Y116" i="6" a="1"/>
  <c r="Y116" i="6" s="1"/>
  <c r="V143" i="6" a="1"/>
  <c r="V143" i="6" s="1"/>
  <c r="Y125" i="6" a="1"/>
  <c r="Y125" i="6" s="1"/>
  <c r="U114" i="6" a="1"/>
  <c r="U114" i="6" s="1"/>
  <c r="V107" i="6" a="1"/>
  <c r="V107" i="6" s="1"/>
  <c r="Y199" i="6" a="1"/>
  <c r="Y199" i="6" s="1"/>
  <c r="Y140" i="6" a="1"/>
  <c r="Y140" i="6" s="1"/>
  <c r="U124" i="6" a="1"/>
  <c r="U124" i="6" s="1"/>
  <c r="U113" i="6" a="1"/>
  <c r="U113" i="6" s="1"/>
  <c r="W106" i="6" a="1"/>
  <c r="W106" i="6" s="1"/>
  <c r="V187" i="6" a="1"/>
  <c r="V187" i="6" s="1"/>
  <c r="U138" i="6" a="1"/>
  <c r="U138" i="6" s="1"/>
  <c r="V122" i="6" a="1"/>
  <c r="V122" i="6" s="1"/>
  <c r="W135" i="6" a="1"/>
  <c r="W135" i="6" s="1"/>
  <c r="X161" i="6" a="1"/>
  <c r="X161" i="6" s="1"/>
  <c r="U105" i="6" a="1"/>
  <c r="U105" i="6" s="1"/>
  <c r="W131" i="6" a="1"/>
  <c r="W131" i="6" s="1"/>
  <c r="V112" i="6" a="1"/>
  <c r="V112" i="6" s="1"/>
  <c r="W174" i="6" a="1"/>
  <c r="W174" i="6" s="1"/>
  <c r="V105" i="6" a="1"/>
  <c r="V105" i="6" s="1"/>
  <c r="W133" i="6" a="1"/>
  <c r="W133" i="6" s="1"/>
  <c r="X153" i="6" a="1"/>
  <c r="X153" i="6" s="1"/>
  <c r="X221" i="6" a="1"/>
  <c r="X221" i="6" s="1"/>
  <c r="W113" i="6" a="1"/>
  <c r="W113" i="6" s="1"/>
  <c r="U128" i="6" a="1"/>
  <c r="U128" i="6" s="1"/>
  <c r="V147" i="6" a="1"/>
  <c r="V147" i="6" s="1"/>
  <c r="V226" i="6" a="1"/>
  <c r="V226" i="6" s="1"/>
  <c r="Y120" i="6" a="1"/>
  <c r="Y120" i="6" s="1"/>
  <c r="V136" i="6" a="1"/>
  <c r="V136" i="6" s="1"/>
  <c r="X177" i="6" a="1"/>
  <c r="X177" i="6" s="1"/>
  <c r="U110" i="6" a="1"/>
  <c r="U110" i="6" s="1"/>
  <c r="X115" i="6" a="1"/>
  <c r="X115" i="6" s="1"/>
  <c r="V130" i="6" a="1"/>
  <c r="V130" i="6" s="1"/>
  <c r="U151" i="6" a="1"/>
  <c r="U151" i="6" s="1"/>
  <c r="U242" i="6" a="1"/>
  <c r="U242" i="6" s="1"/>
  <c r="V132" i="6" a="1"/>
  <c r="V132" i="6" s="1"/>
  <c r="Y156" i="6" a="1"/>
  <c r="Y156" i="6" s="1"/>
  <c r="U109" i="6" a="1"/>
  <c r="U109" i="6" s="1"/>
  <c r="Y134" i="6" a="1"/>
  <c r="Y134" i="6" s="1"/>
  <c r="X169" i="6" a="1"/>
  <c r="X169" i="6" s="1"/>
  <c r="W112" i="6" a="1"/>
  <c r="W112" i="6" s="1"/>
  <c r="V116" i="6" a="1"/>
  <c r="V116" i="6" s="1"/>
  <c r="U131" i="6" a="1"/>
  <c r="U131" i="6" s="1"/>
  <c r="W152" i="6" a="1"/>
  <c r="W152" i="6" s="1"/>
  <c r="V241" i="6" a="1"/>
  <c r="V241" i="6" s="1"/>
  <c r="X228" i="6" a="1"/>
  <c r="X228" i="6" s="1"/>
  <c r="U216" i="6" a="1"/>
  <c r="U216" i="6" s="1"/>
  <c r="W203" i="6" a="1"/>
  <c r="W203" i="6" s="1"/>
  <c r="V191" i="6" a="1"/>
  <c r="V191" i="6" s="1"/>
  <c r="W178" i="6" a="1"/>
  <c r="W178" i="6" s="1"/>
  <c r="X165" i="6" a="1"/>
  <c r="X165" i="6" s="1"/>
  <c r="Y152" i="6" a="1"/>
  <c r="Y152" i="6" s="1"/>
  <c r="V233" i="6" a="1"/>
  <c r="V233" i="6" s="1"/>
  <c r="X220" i="6" a="1"/>
  <c r="X220" i="6" s="1"/>
  <c r="Y207" i="6" a="1"/>
  <c r="Y207" i="6" s="1"/>
  <c r="V194" i="6" a="1"/>
  <c r="V194" i="6" s="1"/>
  <c r="W181" i="6" a="1"/>
  <c r="W181" i="6" s="1"/>
  <c r="X168" i="6" a="1"/>
  <c r="X168" i="6" s="1"/>
  <c r="Y155" i="6" a="1"/>
  <c r="Y155" i="6" s="1"/>
  <c r="W234" i="6" a="1"/>
  <c r="W234" i="6" s="1"/>
  <c r="U222" i="6" a="1"/>
  <c r="U222" i="6" s="1"/>
  <c r="V209" i="6" a="1"/>
  <c r="V209" i="6" s="1"/>
  <c r="U197" i="6" a="1"/>
  <c r="U197" i="6" s="1"/>
  <c r="W184" i="6" a="1"/>
  <c r="W184" i="6" s="1"/>
  <c r="X171" i="6" a="1"/>
  <c r="X171" i="6" s="1"/>
  <c r="Y158" i="6" a="1"/>
  <c r="Y158" i="6" s="1"/>
  <c r="V234" i="6" a="1"/>
  <c r="V234" i="6" s="1"/>
  <c r="Y221" i="6" a="1"/>
  <c r="Y221" i="6" s="1"/>
  <c r="U209" i="6" a="1"/>
  <c r="U209" i="6" s="1"/>
  <c r="Y196" i="6" a="1"/>
  <c r="Y196" i="6" s="1"/>
  <c r="X182" i="6" a="1"/>
  <c r="X182" i="6" s="1"/>
  <c r="Y169" i="6" a="1"/>
  <c r="Y169" i="6" s="1"/>
  <c r="U157" i="6" a="1"/>
  <c r="U157" i="6" s="1"/>
  <c r="V144" i="6" a="1"/>
  <c r="V144" i="6" s="1"/>
  <c r="U237" i="6" a="1"/>
  <c r="U237" i="6" s="1"/>
  <c r="W224" i="6" a="1"/>
  <c r="W224" i="6" s="1"/>
  <c r="Y211" i="6" a="1"/>
  <c r="Y211" i="6" s="1"/>
  <c r="X199" i="6" a="1"/>
  <c r="X199" i="6" s="1"/>
  <c r="U187" i="6" a="1"/>
  <c r="U187" i="6" s="1"/>
  <c r="V174" i="6" a="1"/>
  <c r="V174" i="6" s="1"/>
  <c r="W161" i="6" a="1"/>
  <c r="W161" i="6" s="1"/>
  <c r="X148" i="6" a="1"/>
  <c r="X148" i="6" s="1"/>
  <c r="Y135" i="6" a="1"/>
  <c r="Y135" i="6" s="1"/>
  <c r="Y236" i="6" a="1"/>
  <c r="Y236" i="6" s="1"/>
  <c r="V224" i="6" a="1"/>
  <c r="V224" i="6" s="1"/>
  <c r="X211" i="6" a="1"/>
  <c r="X211" i="6" s="1"/>
  <c r="V196" i="6" a="1"/>
  <c r="V196" i="6" s="1"/>
  <c r="X183" i="6" a="1"/>
  <c r="X183" i="6" s="1"/>
  <c r="X224" i="6" a="1"/>
  <c r="X224" i="6" s="1"/>
  <c r="V115" i="6" a="1"/>
  <c r="V115" i="6" s="1"/>
  <c r="Y129" i="6" a="1"/>
  <c r="Y129" i="6" s="1"/>
  <c r="W150" i="6" a="1"/>
  <c r="W150" i="6" s="1"/>
  <c r="Y238" i="6" a="1"/>
  <c r="Y238" i="6" s="1"/>
  <c r="X122" i="6" a="1"/>
  <c r="X122" i="6" s="1"/>
  <c r="W138" i="6" a="1"/>
  <c r="W138" i="6" s="1"/>
  <c r="W190" i="6" a="1"/>
  <c r="W190" i="6" s="1"/>
  <c r="X113" i="6" a="1"/>
  <c r="X113" i="6" s="1"/>
  <c r="W117" i="6" a="1"/>
  <c r="W117" i="6" s="1"/>
  <c r="U132" i="6" a="1"/>
  <c r="U132" i="6" s="1"/>
  <c r="X155" i="6" a="1"/>
  <c r="X155" i="6" s="1"/>
  <c r="X117" i="6" a="1"/>
  <c r="X117" i="6" s="1"/>
  <c r="X134" i="6" a="1"/>
  <c r="X134" i="6" s="1"/>
  <c r="U168" i="6" a="1"/>
  <c r="U168" i="6" s="1"/>
  <c r="U116" i="6" a="1"/>
  <c r="U116" i="6" s="1"/>
  <c r="Y136" i="6" a="1"/>
  <c r="Y136" i="6" s="1"/>
  <c r="W182" i="6" a="1"/>
  <c r="W182" i="6" s="1"/>
  <c r="Y117" i="6" a="1"/>
  <c r="Y117" i="6" s="1"/>
  <c r="V118" i="6" a="1"/>
  <c r="V118" i="6" s="1"/>
  <c r="U133" i="6" a="1"/>
  <c r="U133" i="6" s="1"/>
  <c r="W158" i="6" a="1"/>
  <c r="W158" i="6" s="1"/>
  <c r="X239" i="6" a="1"/>
  <c r="X239" i="6" s="1"/>
  <c r="U227" i="6" a="1"/>
  <c r="U227" i="6" s="1"/>
  <c r="W214" i="6" a="1"/>
  <c r="W214" i="6" s="1"/>
  <c r="V202" i="6" a="1"/>
  <c r="V202" i="6" s="1"/>
  <c r="X189" i="6" a="1"/>
  <c r="X189" i="6" s="1"/>
  <c r="Y176" i="6" a="1"/>
  <c r="Y176" i="6" s="1"/>
  <c r="U164" i="6" a="1"/>
  <c r="U164" i="6" s="1"/>
  <c r="V244" i="6" a="1"/>
  <c r="V244" i="6" s="1"/>
  <c r="X231" i="6" a="1"/>
  <c r="X231" i="6" s="1"/>
  <c r="U219" i="6" a="1"/>
  <c r="U219" i="6" s="1"/>
  <c r="V206" i="6" a="1"/>
  <c r="V206" i="6" s="1"/>
  <c r="X192" i="6" a="1"/>
  <c r="X192" i="6" s="1"/>
  <c r="Y179" i="6" a="1"/>
  <c r="Y179" i="6" s="1"/>
  <c r="U167" i="6" a="1"/>
  <c r="U167" i="6" s="1"/>
  <c r="V154" i="6" a="1"/>
  <c r="V154" i="6" s="1"/>
  <c r="U233" i="6" a="1"/>
  <c r="U233" i="6" s="1"/>
  <c r="W220" i="6" a="1"/>
  <c r="W220" i="6" s="1"/>
  <c r="X207" i="6" a="1"/>
  <c r="X207" i="6" s="1"/>
  <c r="W195" i="6" a="1"/>
  <c r="W195" i="6" s="1"/>
  <c r="Y182" i="6" a="1"/>
  <c r="Y182" i="6" s="1"/>
  <c r="U170" i="6" a="1"/>
  <c r="U170" i="6" s="1"/>
  <c r="Y245" i="6" a="1"/>
  <c r="Y245" i="6" s="1"/>
  <c r="Y232" i="6" a="1"/>
  <c r="Y232" i="6" s="1"/>
  <c r="V220" i="6" a="1"/>
  <c r="V220" i="6" s="1"/>
  <c r="W207" i="6" a="1"/>
  <c r="W207" i="6" s="1"/>
  <c r="Y193" i="6" a="1"/>
  <c r="Y193" i="6" s="1"/>
  <c r="U181" i="6" a="1"/>
  <c r="U181" i="6" s="1"/>
  <c r="V168" i="6" a="1"/>
  <c r="V168" i="6" s="1"/>
  <c r="W155" i="6" a="1"/>
  <c r="W155" i="6" s="1"/>
  <c r="X142" i="6" a="1"/>
  <c r="X142" i="6" s="1"/>
  <c r="W235" i="6" a="1"/>
  <c r="W235" i="6" s="1"/>
  <c r="U223" i="6" a="1"/>
  <c r="U223" i="6" s="1"/>
  <c r="V210" i="6" a="1"/>
  <c r="V210" i="6" s="1"/>
  <c r="U198" i="6" a="1"/>
  <c r="U198" i="6" s="1"/>
  <c r="W185" i="6" a="1"/>
  <c r="W185" i="6" s="1"/>
  <c r="X172" i="6" a="1"/>
  <c r="X172" i="6" s="1"/>
  <c r="Y159" i="6" a="1"/>
  <c r="Y159" i="6" s="1"/>
  <c r="U147" i="6" a="1"/>
  <c r="U147" i="6" s="1"/>
  <c r="V134" i="6" a="1"/>
  <c r="V134" i="6" s="1"/>
  <c r="V235" i="6" a="1"/>
  <c r="V235" i="6" s="1"/>
  <c r="Y222" i="6" a="1"/>
  <c r="Y222" i="6" s="1"/>
  <c r="U210" i="6" a="1"/>
  <c r="U210" i="6" s="1"/>
  <c r="Y194" i="6" a="1"/>
  <c r="Y194" i="6" s="1"/>
  <c r="U182" i="6" a="1"/>
  <c r="U182" i="6" s="1"/>
  <c r="V169" i="6" a="1"/>
  <c r="V169" i="6" s="1"/>
  <c r="W156" i="6" a="1"/>
  <c r="W156" i="6" s="1"/>
  <c r="X143" i="6" a="1"/>
  <c r="X143" i="6" s="1"/>
  <c r="Y130" i="6" a="1"/>
  <c r="Y130" i="6" s="1"/>
  <c r="U118" i="6" a="1"/>
  <c r="U118" i="6" s="1"/>
  <c r="Y239" i="6" a="1"/>
  <c r="Y239" i="6" s="1"/>
  <c r="V227" i="6" a="1"/>
  <c r="V227" i="6" s="1"/>
  <c r="U213" i="6" a="1"/>
  <c r="U213" i="6" s="1"/>
  <c r="Y200" i="6" a="1"/>
  <c r="Y200" i="6" s="1"/>
  <c r="V188" i="6" a="1"/>
  <c r="V188" i="6" s="1"/>
  <c r="W175" i="6" a="1"/>
  <c r="W175" i="6" s="1"/>
  <c r="X162" i="6" a="1"/>
  <c r="X162" i="6" s="1"/>
  <c r="V237" i="6" a="1"/>
  <c r="V237" i="6" s="1"/>
  <c r="U117" i="6" a="1"/>
  <c r="U117" i="6" s="1"/>
  <c r="X131" i="6" a="1"/>
  <c r="X131" i="6" s="1"/>
  <c r="U154" i="6" a="1"/>
  <c r="U154" i="6" s="1"/>
  <c r="X105" i="6" a="1"/>
  <c r="X105" i="6" s="1"/>
  <c r="X124" i="6" a="1"/>
  <c r="X124" i="6" s="1"/>
  <c r="V141" i="6" a="1"/>
  <c r="V141" i="6" s="1"/>
  <c r="Y202" i="6" a="1"/>
  <c r="Y202" i="6" s="1"/>
  <c r="W105" i="6" a="1"/>
  <c r="W105" i="6" s="1"/>
  <c r="V119" i="6" a="1"/>
  <c r="V119" i="6" s="1"/>
  <c r="W134" i="6" a="1"/>
  <c r="W134" i="6" s="1"/>
  <c r="W166" i="6" a="1"/>
  <c r="W166" i="6" s="1"/>
  <c r="W121" i="6" a="1"/>
  <c r="W121" i="6" s="1"/>
  <c r="X136" i="6" a="1"/>
  <c r="X136" i="6" s="1"/>
  <c r="Y180" i="6" a="1"/>
  <c r="Y180" i="6" s="1"/>
  <c r="X121" i="6" a="1"/>
  <c r="X121" i="6" s="1"/>
  <c r="X139" i="6" a="1"/>
  <c r="X139" i="6" s="1"/>
  <c r="V195" i="6" a="1"/>
  <c r="V195" i="6" s="1"/>
  <c r="U106" i="6" a="1"/>
  <c r="U106" i="6" s="1"/>
  <c r="U120" i="6" a="1"/>
  <c r="U120" i="6" s="1"/>
  <c r="U135" i="6" a="1"/>
  <c r="U135" i="6" s="1"/>
  <c r="V171" i="6" a="1"/>
  <c r="V171" i="6" s="1"/>
  <c r="U238" i="6" a="1"/>
  <c r="U238" i="6" s="1"/>
  <c r="W225" i="6" a="1"/>
  <c r="W225" i="6" s="1"/>
  <c r="Y212" i="6" a="1"/>
  <c r="Y212" i="6" s="1"/>
  <c r="X200" i="6" a="1"/>
  <c r="X200" i="6" s="1"/>
  <c r="U188" i="6" a="1"/>
  <c r="U188" i="6" s="1"/>
  <c r="V175" i="6" a="1"/>
  <c r="V175" i="6" s="1"/>
  <c r="W162" i="6" a="1"/>
  <c r="W162" i="6" s="1"/>
  <c r="X242" i="6" a="1"/>
  <c r="X242" i="6" s="1"/>
  <c r="U230" i="6" a="1"/>
  <c r="U230" i="6" s="1"/>
  <c r="W217" i="6" a="1"/>
  <c r="W217" i="6" s="1"/>
  <c r="X204" i="6" a="1"/>
  <c r="X204" i="6" s="1"/>
  <c r="U191" i="6" a="1"/>
  <c r="U191" i="6" s="1"/>
  <c r="V178" i="6" a="1"/>
  <c r="V178" i="6" s="1"/>
  <c r="W165" i="6" a="1"/>
  <c r="W165" i="6" s="1"/>
  <c r="U244" i="6" a="1"/>
  <c r="U244" i="6" s="1"/>
  <c r="W231" i="6" a="1"/>
  <c r="W231" i="6" s="1"/>
  <c r="Y218" i="6" a="1"/>
  <c r="Y218" i="6" s="1"/>
  <c r="U206" i="6" a="1"/>
  <c r="U206" i="6" s="1"/>
  <c r="U194" i="6" a="1"/>
  <c r="U194" i="6" s="1"/>
  <c r="V181" i="6" a="1"/>
  <c r="V181" i="6" s="1"/>
  <c r="W168" i="6" a="1"/>
  <c r="W168" i="6" s="1"/>
  <c r="Y243" i="6" a="1"/>
  <c r="Y243" i="6" s="1"/>
  <c r="V231" i="6" a="1"/>
  <c r="V231" i="6" s="1"/>
  <c r="X218" i="6" a="1"/>
  <c r="X218" i="6" s="1"/>
  <c r="Y205" i="6" a="1"/>
  <c r="Y205" i="6" s="1"/>
  <c r="V192" i="6" a="1"/>
  <c r="V192" i="6" s="1"/>
  <c r="W179" i="6" a="1"/>
  <c r="W179" i="6" s="1"/>
  <c r="X166" i="6" a="1"/>
  <c r="X166" i="6" s="1"/>
  <c r="Y153" i="6" a="1"/>
  <c r="Y153" i="6" s="1"/>
  <c r="X245" i="6" a="1"/>
  <c r="X245" i="6" s="1"/>
  <c r="U234" i="6" a="1"/>
  <c r="U234" i="6" s="1"/>
  <c r="W221" i="6" a="1"/>
  <c r="W221" i="6" s="1"/>
  <c r="X208" i="6" a="1"/>
  <c r="X208" i="6" s="1"/>
  <c r="W196" i="6" a="1"/>
  <c r="W196" i="6" s="1"/>
  <c r="Y183" i="6" a="1"/>
  <c r="Y183" i="6" s="1"/>
  <c r="U171" i="6" a="1"/>
  <c r="U171" i="6" s="1"/>
  <c r="V158" i="6" a="1"/>
  <c r="V158" i="6" s="1"/>
  <c r="W145" i="6" a="1"/>
  <c r="W145" i="6" s="1"/>
  <c r="X132" i="6" a="1"/>
  <c r="X132" i="6" s="1"/>
  <c r="Y233" i="6" a="1"/>
  <c r="Y233" i="6" s="1"/>
  <c r="V221" i="6" a="1"/>
  <c r="V221" i="6" s="1"/>
  <c r="W208" i="6" a="1"/>
  <c r="W208" i="6" s="1"/>
  <c r="V193" i="6" a="1"/>
  <c r="V193" i="6" s="1"/>
  <c r="W180" i="6" a="1"/>
  <c r="W180" i="6" s="1"/>
  <c r="X167" i="6" a="1"/>
  <c r="X167" i="6" s="1"/>
  <c r="Y154" i="6" a="1"/>
  <c r="Y154" i="6" s="1"/>
  <c r="U142" i="6" a="1"/>
  <c r="U142" i="6" s="1"/>
  <c r="V129" i="6" a="1"/>
  <c r="V129" i="6" s="1"/>
  <c r="W116" i="6" a="1"/>
  <c r="W116" i="6" s="1"/>
  <c r="V238" i="6" a="1"/>
  <c r="V238" i="6" s="1"/>
  <c r="X225" i="6" a="1"/>
  <c r="X225" i="6" s="1"/>
  <c r="W211" i="6" a="1"/>
  <c r="W211" i="6" s="1"/>
  <c r="V199" i="6" a="1"/>
  <c r="V199" i="6" s="1"/>
  <c r="X186" i="6" a="1"/>
  <c r="X186" i="6" s="1"/>
  <c r="Y173" i="6" a="1"/>
  <c r="Y173" i="6" s="1"/>
  <c r="U161" i="6" a="1"/>
  <c r="U161" i="6" s="1"/>
  <c r="V148" i="6" a="1"/>
  <c r="V148" i="6" s="1"/>
  <c r="X110" i="6" a="1"/>
  <c r="X110" i="6" s="1"/>
  <c r="Y112" i="6" a="1"/>
  <c r="Y112" i="6" s="1"/>
  <c r="W127" i="6" a="1"/>
  <c r="W127" i="6" s="1"/>
  <c r="V146" i="6" a="1"/>
  <c r="V146" i="6" s="1"/>
  <c r="V223" i="6" a="1"/>
  <c r="V223" i="6" s="1"/>
  <c r="Y209" i="6" a="1"/>
  <c r="Y209" i="6" s="1"/>
  <c r="Y105" i="6" a="1"/>
  <c r="Y105" i="6" s="1"/>
  <c r="Y118" i="6" a="1"/>
  <c r="Y118" i="6" s="1"/>
  <c r="X133" i="6" a="1"/>
  <c r="X133" i="6" s="1"/>
  <c r="V163" i="6" a="1"/>
  <c r="V163" i="6" s="1"/>
  <c r="W108" i="6" a="1"/>
  <c r="W108" i="6" s="1"/>
  <c r="W126" i="6" a="1"/>
  <c r="W126" i="6" s="1"/>
  <c r="W144" i="6" a="1"/>
  <c r="W144" i="6" s="1"/>
  <c r="V215" i="6" a="1"/>
  <c r="V215" i="6" s="1"/>
  <c r="U107" i="6" a="1"/>
  <c r="U107" i="6" s="1"/>
  <c r="U121" i="6" a="1"/>
  <c r="U121" i="6" s="1"/>
  <c r="W136" i="6" a="1"/>
  <c r="W136" i="6" s="1"/>
  <c r="V179" i="6" a="1"/>
  <c r="V179" i="6" s="1"/>
  <c r="V123" i="6" a="1"/>
  <c r="V123" i="6" s="1"/>
  <c r="W139" i="6" a="1"/>
  <c r="W139" i="6" s="1"/>
  <c r="X193" i="6" a="1"/>
  <c r="X193" i="6" s="1"/>
  <c r="V125" i="6" a="1"/>
  <c r="V125" i="6" s="1"/>
  <c r="W142" i="6" a="1"/>
  <c r="W142" i="6" s="1"/>
  <c r="V207" i="6" a="1"/>
  <c r="V207" i="6" s="1"/>
  <c r="X107" i="6" a="1"/>
  <c r="X107" i="6" s="1"/>
  <c r="Y121" i="6" a="1"/>
  <c r="Y121" i="6" s="1"/>
  <c r="X137" i="6" a="1"/>
  <c r="X137" i="6" s="1"/>
  <c r="U184" i="6" a="1"/>
  <c r="U184" i="6" s="1"/>
  <c r="W236" i="6" a="1"/>
  <c r="W236" i="6" s="1"/>
  <c r="U224" i="6" a="1"/>
  <c r="U224" i="6" s="1"/>
  <c r="V211" i="6" a="1"/>
  <c r="V211" i="6" s="1"/>
  <c r="U199" i="6" a="1"/>
  <c r="U199" i="6" s="1"/>
  <c r="W186" i="6" a="1"/>
  <c r="W186" i="6" s="1"/>
  <c r="X173" i="6" a="1"/>
  <c r="X173" i="6" s="1"/>
  <c r="Y160" i="6" a="1"/>
  <c r="Y160" i="6" s="1"/>
  <c r="U241" i="6" a="1"/>
  <c r="U241" i="6" s="1"/>
  <c r="W228" i="6" a="1"/>
  <c r="W228" i="6" s="1"/>
  <c r="Y215" i="6" a="1"/>
  <c r="Y215" i="6" s="1"/>
  <c r="U202" i="6" a="1"/>
  <c r="U202" i="6" s="1"/>
  <c r="W189" i="6" a="1"/>
  <c r="W189" i="6" s="1"/>
  <c r="X176" i="6" a="1"/>
  <c r="X176" i="6" s="1"/>
  <c r="Y163" i="6" a="1"/>
  <c r="Y163" i="6" s="1"/>
  <c r="W242" i="6" a="1"/>
  <c r="W242" i="6" s="1"/>
  <c r="Y229" i="6" a="1"/>
  <c r="Y229" i="6" s="1"/>
  <c r="V217" i="6" a="1"/>
  <c r="V217" i="6" s="1"/>
  <c r="W204" i="6" a="1"/>
  <c r="W204" i="6" s="1"/>
  <c r="W192" i="6" a="1"/>
  <c r="W192" i="6" s="1"/>
  <c r="X179" i="6" a="1"/>
  <c r="X179" i="6" s="1"/>
  <c r="Y166" i="6" a="1"/>
  <c r="Y166" i="6" s="1"/>
  <c r="V242" i="6" a="1"/>
  <c r="V242" i="6" s="1"/>
  <c r="X229" i="6" a="1"/>
  <c r="X229" i="6" s="1"/>
  <c r="U217" i="6" a="1"/>
  <c r="U217" i="6" s="1"/>
  <c r="V204" i="6" a="1"/>
  <c r="V204" i="6" s="1"/>
  <c r="X190" i="6" a="1"/>
  <c r="X190" i="6" s="1"/>
  <c r="Y177" i="6" a="1"/>
  <c r="Y177" i="6" s="1"/>
  <c r="U165" i="6" a="1"/>
  <c r="U165" i="6" s="1"/>
  <c r="V152" i="6" a="1"/>
  <c r="V152" i="6" s="1"/>
  <c r="V245" i="6" a="1"/>
  <c r="V245" i="6" s="1"/>
  <c r="W232" i="6" a="1"/>
  <c r="W232" i="6" s="1"/>
  <c r="Y219" i="6" a="1"/>
  <c r="Y219" i="6" s="1"/>
  <c r="U207" i="6" a="1"/>
  <c r="U207" i="6" s="1"/>
  <c r="U195" i="6" a="1"/>
  <c r="U195" i="6" s="1"/>
  <c r="V182" i="6" a="1"/>
  <c r="V182" i="6" s="1"/>
  <c r="W169" i="6" a="1"/>
  <c r="W169" i="6" s="1"/>
  <c r="X156" i="6" a="1"/>
  <c r="X156" i="6" s="1"/>
  <c r="Y143" i="6" a="1"/>
  <c r="Y143" i="6" s="1"/>
  <c r="U245" i="6" a="1"/>
  <c r="U245" i="6" s="1"/>
  <c r="V232" i="6" a="1"/>
  <c r="V232" i="6" s="1"/>
  <c r="X219" i="6" a="1"/>
  <c r="X219" i="6" s="1"/>
  <c r="Y206" i="6" a="1"/>
  <c r="Y206" i="6" s="1"/>
  <c r="X191" i="6" a="1"/>
  <c r="X191" i="6" s="1"/>
  <c r="Y178" i="6" a="1"/>
  <c r="Y178" i="6" s="1"/>
  <c r="U166" i="6" a="1"/>
  <c r="U166" i="6" s="1"/>
  <c r="V153" i="6" a="1"/>
  <c r="V153" i="6" s="1"/>
  <c r="W140" i="6" a="1"/>
  <c r="W140" i="6" s="1"/>
  <c r="X127" i="6" a="1"/>
  <c r="X127" i="6" s="1"/>
  <c r="Y114" i="6" a="1"/>
  <c r="Y114" i="6" s="1"/>
  <c r="X236" i="6" a="1"/>
  <c r="X236" i="6" s="1"/>
  <c r="X222" i="6" a="1"/>
  <c r="X222" i="6" s="1"/>
  <c r="X106" i="6" a="1"/>
  <c r="X106" i="6" s="1"/>
  <c r="X120" i="6" a="1"/>
  <c r="X120" i="6" s="1"/>
  <c r="U136" i="6" a="1"/>
  <c r="U136" i="6" s="1"/>
  <c r="U176" i="6" a="1"/>
  <c r="U176" i="6" s="1"/>
  <c r="Y111" i="6" a="1"/>
  <c r="Y111" i="6" s="1"/>
  <c r="V128" i="6" a="1"/>
  <c r="V128" i="6" s="1"/>
  <c r="X147" i="6" a="1"/>
  <c r="X147" i="6" s="1"/>
  <c r="Y227" i="6" a="1"/>
  <c r="Y227" i="6" s="1"/>
  <c r="X108" i="6" a="1"/>
  <c r="X108" i="6" s="1"/>
  <c r="U123" i="6" a="1"/>
  <c r="U123" i="6" s="1"/>
  <c r="V139" i="6" a="1"/>
  <c r="V139" i="6" s="1"/>
  <c r="U192" i="6" a="1"/>
  <c r="U192" i="6" s="1"/>
  <c r="U125" i="6" a="1"/>
  <c r="U125" i="6" s="1"/>
  <c r="X141" i="6" a="1"/>
  <c r="X141" i="6" s="1"/>
  <c r="X205" i="6" a="1"/>
  <c r="X205" i="6" s="1"/>
  <c r="U127" i="6" a="1"/>
  <c r="U127" i="6" s="1"/>
  <c r="X145" i="6" a="1"/>
  <c r="X145" i="6" s="1"/>
  <c r="U220" i="6" a="1"/>
  <c r="U220" i="6" s="1"/>
  <c r="V109" i="6" a="1"/>
  <c r="V109" i="6" s="1"/>
  <c r="X123" i="6" a="1"/>
  <c r="X123" i="6" s="1"/>
  <c r="Y139" i="6" a="1"/>
  <c r="Y139" i="6" s="1"/>
  <c r="X196" i="6" a="1"/>
  <c r="X196" i="6" s="1"/>
  <c r="Y234" i="6" a="1"/>
  <c r="Y234" i="6" s="1"/>
  <c r="W222" i="6" a="1"/>
  <c r="W222" i="6" s="1"/>
  <c r="X209" i="6" a="1"/>
  <c r="X209" i="6" s="1"/>
  <c r="W197" i="6" a="1"/>
  <c r="W197" i="6" s="1"/>
  <c r="Y184" i="6" a="1"/>
  <c r="Y184" i="6" s="1"/>
  <c r="U172" i="6" a="1"/>
  <c r="U172" i="6" s="1"/>
  <c r="V159" i="6" a="1"/>
  <c r="V159" i="6" s="1"/>
  <c r="W239" i="6" a="1"/>
  <c r="W239" i="6" s="1"/>
  <c r="Y226" i="6" a="1"/>
  <c r="Y226" i="6" s="1"/>
  <c r="V214" i="6" a="1"/>
  <c r="V214" i="6" s="1"/>
  <c r="W200" i="6" a="1"/>
  <c r="W200" i="6" s="1"/>
  <c r="Y187" i="6" a="1"/>
  <c r="Y187" i="6" s="1"/>
  <c r="U175" i="6" a="1"/>
  <c r="U175" i="6" s="1"/>
  <c r="V162" i="6" a="1"/>
  <c r="V162" i="6" s="1"/>
  <c r="Y240" i="6" a="1"/>
  <c r="Y240" i="6" s="1"/>
  <c r="V228" i="6" a="1"/>
  <c r="V228" i="6" s="1"/>
  <c r="X215" i="6" a="1"/>
  <c r="X215" i="6" s="1"/>
  <c r="V203" i="6" a="1"/>
  <c r="V203" i="6" s="1"/>
  <c r="Y190" i="6" a="1"/>
  <c r="Y190" i="6" s="1"/>
  <c r="U178" i="6" a="1"/>
  <c r="U178" i="6" s="1"/>
  <c r="V165" i="6" a="1"/>
  <c r="V165" i="6" s="1"/>
  <c r="X240" i="6" a="1"/>
  <c r="X240" i="6" s="1"/>
  <c r="U228" i="6" a="1"/>
  <c r="U228" i="6" s="1"/>
  <c r="W215" i="6" a="1"/>
  <c r="W215" i="6" s="1"/>
  <c r="U203" i="6" a="1"/>
  <c r="U203" i="6" s="1"/>
  <c r="U189" i="6" a="1"/>
  <c r="U189" i="6" s="1"/>
  <c r="V176" i="6" a="1"/>
  <c r="V176" i="6" s="1"/>
  <c r="W163" i="6" a="1"/>
  <c r="W163" i="6" s="1"/>
  <c r="X150" i="6" a="1"/>
  <c r="X150" i="6" s="1"/>
  <c r="W243" i="6" a="1"/>
  <c r="W243" i="6" s="1"/>
  <c r="Y230" i="6" a="1"/>
  <c r="Y230" i="6" s="1"/>
  <c r="V218" i="6" a="1"/>
  <c r="V218" i="6" s="1"/>
  <c r="W205" i="6" a="1"/>
  <c r="W205" i="6" s="1"/>
  <c r="W193" i="6" a="1"/>
  <c r="W193" i="6" s="1"/>
  <c r="X180" i="6" a="1"/>
  <c r="X180" i="6" s="1"/>
  <c r="Y167" i="6" a="1"/>
  <c r="Y167" i="6" s="1"/>
  <c r="U155" i="6" a="1"/>
  <c r="U155" i="6" s="1"/>
  <c r="V142" i="6" a="1"/>
  <c r="V142" i="6" s="1"/>
  <c r="V243" i="6" a="1"/>
  <c r="V243" i="6" s="1"/>
  <c r="X230" i="6" a="1"/>
  <c r="X230" i="6" s="1"/>
  <c r="U218" i="6" a="1"/>
  <c r="U218" i="6" s="1"/>
  <c r="V205" i="6" a="1"/>
  <c r="V205" i="6" s="1"/>
  <c r="U190" i="6" a="1"/>
  <c r="U190" i="6" s="1"/>
  <c r="V177" i="6" a="1"/>
  <c r="V177" i="6" s="1"/>
  <c r="W164" i="6" a="1"/>
  <c r="W164" i="6" s="1"/>
  <c r="X151" i="6" a="1"/>
  <c r="X151" i="6" s="1"/>
  <c r="Y138" i="6" a="1"/>
  <c r="Y138" i="6" s="1"/>
  <c r="U126" i="6" a="1"/>
  <c r="U126" i="6" s="1"/>
  <c r="V113" i="6" a="1"/>
  <c r="V113" i="6" s="1"/>
  <c r="U235" i="6" a="1"/>
  <c r="U235" i="6" s="1"/>
  <c r="U221" i="6" a="1"/>
  <c r="U221" i="6" s="1"/>
  <c r="V208" i="6" a="1"/>
  <c r="V208" i="6" s="1"/>
  <c r="U196" i="6" a="1"/>
  <c r="U196" i="6" s="1"/>
  <c r="W183" i="6" a="1"/>
  <c r="W183" i="6" s="1"/>
  <c r="X170" i="6" a="1"/>
  <c r="X170" i="6" s="1"/>
  <c r="Y157" i="6" a="1"/>
  <c r="Y157" i="6" s="1"/>
  <c r="U145" i="6" a="1"/>
  <c r="U145" i="6" s="1"/>
  <c r="Y119" i="6" a="1"/>
  <c r="Y119" i="6" s="1"/>
  <c r="X116" i="6" a="1"/>
  <c r="X116" i="6" s="1"/>
  <c r="V131" i="6" a="1"/>
  <c r="V131" i="6" s="1"/>
  <c r="X152" i="6" a="1"/>
  <c r="X152" i="6" s="1"/>
  <c r="W244" i="6" a="1"/>
  <c r="W244" i="6" s="1"/>
  <c r="Y110" i="6" a="1"/>
  <c r="Y110" i="6" s="1"/>
  <c r="V108" i="6" a="1"/>
  <c r="V108" i="6" s="1"/>
  <c r="W122" i="6" a="1"/>
  <c r="W122" i="6" s="1"/>
  <c r="V138" i="6" a="1"/>
  <c r="V138" i="6" s="1"/>
  <c r="Y188" i="6" a="1"/>
  <c r="Y188" i="6" s="1"/>
  <c r="W115" i="6" a="1"/>
  <c r="W115" i="6" s="1"/>
  <c r="U130" i="6" a="1"/>
  <c r="U130" i="6" s="1"/>
  <c r="Y150" i="6" a="1"/>
  <c r="Y150" i="6" s="1"/>
  <c r="W240" i="6" a="1"/>
  <c r="W240" i="6" s="1"/>
  <c r="V110" i="6" a="1"/>
  <c r="V110" i="6" s="1"/>
  <c r="Y124" i="6" a="1"/>
  <c r="Y124" i="6" s="1"/>
  <c r="W141" i="6" a="1"/>
  <c r="W141" i="6" s="1"/>
  <c r="U204" i="6" a="1"/>
  <c r="U204" i="6" s="1"/>
  <c r="Y126" i="6" a="1"/>
  <c r="Y126" i="6" s="1"/>
  <c r="Y144" i="6" a="1"/>
  <c r="Y144" i="6" s="1"/>
  <c r="W218" i="6" a="1"/>
  <c r="W218" i="6" s="1"/>
  <c r="Y128" i="6" a="1"/>
  <c r="Y128" i="6" s="1"/>
  <c r="Y148" i="6" a="1"/>
  <c r="Y148" i="6" s="1"/>
  <c r="X232" i="6" a="1"/>
  <c r="X232" i="6" s="1"/>
  <c r="W125" i="6" a="1"/>
  <c r="W125" i="6" s="1"/>
  <c r="Y109" i="6" a="1"/>
  <c r="Y109" i="6" s="1"/>
  <c r="V117" i="6" a="1"/>
  <c r="V117" i="6" s="1"/>
  <c r="U112" i="6" a="1"/>
  <c r="U112" i="6" s="1"/>
  <c r="X128" i="6" a="1"/>
  <c r="X128" i="6" s="1"/>
  <c r="U152" i="6" a="1"/>
  <c r="U152" i="6" s="1"/>
  <c r="Y142" i="6" a="1"/>
  <c r="Y142" i="6" s="1"/>
  <c r="V230" i="6" a="1"/>
  <c r="V230" i="6" s="1"/>
  <c r="W194" i="6" a="1"/>
  <c r="W194" i="6" s="1"/>
  <c r="X157" i="6" a="1"/>
  <c r="X157" i="6" s="1"/>
  <c r="V222" i="6" a="1"/>
  <c r="V222" i="6" s="1"/>
  <c r="X184" i="6" a="1"/>
  <c r="X184" i="6" s="1"/>
  <c r="V239" i="6" a="1"/>
  <c r="V239" i="6" s="1"/>
  <c r="Y210" i="6" a="1"/>
  <c r="Y210" i="6" s="1"/>
  <c r="Y174" i="6" a="1"/>
  <c r="Y174" i="6" s="1"/>
  <c r="W226" i="6" a="1"/>
  <c r="W226" i="6" s="1"/>
  <c r="W198" i="6" a="1"/>
  <c r="W198" i="6" s="1"/>
  <c r="V160" i="6" a="1"/>
  <c r="V160" i="6" s="1"/>
  <c r="V229" i="6" a="1"/>
  <c r="V229" i="6" s="1"/>
  <c r="V201" i="6" a="1"/>
  <c r="V201" i="6" s="1"/>
  <c r="X164" i="6" a="1"/>
  <c r="X164" i="6" s="1"/>
  <c r="X241" i="6" a="1"/>
  <c r="X241" i="6" s="1"/>
  <c r="V213" i="6" a="1"/>
  <c r="V213" i="6" s="1"/>
  <c r="U174" i="6" a="1"/>
  <c r="U174" i="6" s="1"/>
  <c r="W148" i="6" a="1"/>
  <c r="W148" i="6" s="1"/>
  <c r="Y122" i="6" a="1"/>
  <c r="Y122" i="6" s="1"/>
  <c r="U232" i="6" a="1"/>
  <c r="U232" i="6" s="1"/>
  <c r="U205" i="6" a="1"/>
  <c r="U205" i="6" s="1"/>
  <c r="U185" i="6" a="1"/>
  <c r="U185" i="6" s="1"/>
  <c r="Y165" i="6" a="1"/>
  <c r="Y165" i="6" s="1"/>
  <c r="X146" i="6" a="1"/>
  <c r="X146" i="6" s="1"/>
  <c r="V106" i="6" a="1"/>
  <c r="V106" i="6" s="1"/>
  <c r="Y123" i="6" a="1"/>
  <c r="Y123" i="6" s="1"/>
  <c r="W149" i="6" a="1"/>
  <c r="W149" i="6" s="1"/>
  <c r="V121" i="6" a="1"/>
  <c r="V121" i="6" s="1"/>
  <c r="X203" i="6" a="1"/>
  <c r="X203" i="6" s="1"/>
  <c r="Y181" i="6" a="1"/>
  <c r="Y181" i="6" s="1"/>
  <c r="W143" i="6" a="1"/>
  <c r="W143" i="6" s="1"/>
  <c r="Y107" i="6" a="1"/>
  <c r="Y107" i="6" s="1"/>
  <c r="U160" i="6" a="1"/>
  <c r="U160" i="6" s="1"/>
  <c r="Y141" i="6" a="1"/>
  <c r="Y141" i="6" s="1"/>
  <c r="Y172" i="6" a="1"/>
  <c r="Y172" i="6" s="1"/>
  <c r="V127" i="6" a="1"/>
  <c r="V127" i="6" s="1"/>
  <c r="V225" i="6" a="1"/>
  <c r="V225" i="6" s="1"/>
  <c r="W171" i="6" a="1"/>
  <c r="W171" i="6" s="1"/>
  <c r="W216" i="6" a="1"/>
  <c r="W216" i="6" s="1"/>
  <c r="X214" i="6" a="1"/>
  <c r="X214" i="6" s="1"/>
  <c r="V120" i="6" a="1"/>
  <c r="V120" i="6" s="1"/>
  <c r="U129" i="6" a="1"/>
  <c r="U129" i="6" s="1"/>
  <c r="V186" i="6" a="1"/>
  <c r="V186" i="6" s="1"/>
  <c r="Y161" i="6" a="1"/>
  <c r="Y161" i="6" s="1"/>
  <c r="W137" i="6" a="1"/>
  <c r="W137" i="6" s="1"/>
  <c r="Y189" i="6" a="1"/>
  <c r="Y189" i="6" s="1"/>
  <c r="U143" i="6" a="1"/>
  <c r="U143" i="6" s="1"/>
  <c r="W111" i="6" a="1"/>
  <c r="W111" i="6" s="1"/>
  <c r="U119" i="6" a="1"/>
  <c r="U119" i="6" s="1"/>
  <c r="Y113" i="6" a="1"/>
  <c r="Y113" i="6" s="1"/>
  <c r="W130" i="6" a="1"/>
  <c r="W130" i="6" s="1"/>
  <c r="V157" i="6" a="1"/>
  <c r="V157" i="6" s="1"/>
  <c r="U146" i="6" a="1"/>
  <c r="U146" i="6" s="1"/>
  <c r="Y220" i="6" a="1"/>
  <c r="Y220" i="6" s="1"/>
  <c r="Y192" i="6" a="1"/>
  <c r="Y192" i="6" s="1"/>
  <c r="U156" i="6" a="1"/>
  <c r="U156" i="6" s="1"/>
  <c r="X212" i="6" a="1"/>
  <c r="X212" i="6" s="1"/>
  <c r="U183" i="6" a="1"/>
  <c r="U183" i="6" s="1"/>
  <c r="X237" i="6" a="1"/>
  <c r="X237" i="6" s="1"/>
  <c r="Y201" i="6" a="1"/>
  <c r="Y201" i="6" s="1"/>
  <c r="V173" i="6" a="1"/>
  <c r="V173" i="6" s="1"/>
  <c r="Y224" i="6" a="1"/>
  <c r="Y224" i="6" s="1"/>
  <c r="W187" i="6" a="1"/>
  <c r="W187" i="6" s="1"/>
  <c r="X158" i="6" a="1"/>
  <c r="X158" i="6" s="1"/>
  <c r="X227" i="6" a="1"/>
  <c r="X227" i="6" s="1"/>
  <c r="Y191" i="6" a="1"/>
  <c r="Y191" i="6" s="1"/>
  <c r="U163" i="6" a="1"/>
  <c r="U163" i="6" s="1"/>
  <c r="U240" i="6" a="1"/>
  <c r="U240" i="6" s="1"/>
  <c r="U201" i="6" a="1"/>
  <c r="U201" i="6" s="1"/>
  <c r="W172" i="6" a="1"/>
  <c r="W172" i="6" s="1"/>
  <c r="Y146" i="6" a="1"/>
  <c r="Y146" i="6" s="1"/>
  <c r="W230" i="6" a="1"/>
  <c r="W230" i="6" s="1"/>
  <c r="V164" i="6" a="1"/>
  <c r="V164" i="6" s="1"/>
  <c r="X125" i="6" a="1"/>
  <c r="X125" i="6" s="1"/>
  <c r="W159" i="6" a="1"/>
  <c r="W159" i="6" s="1"/>
  <c r="W129" i="6" a="1"/>
  <c r="W129" i="6" s="1"/>
  <c r="Y216" i="6" a="1"/>
  <c r="Y216" i="6" s="1"/>
  <c r="U159" i="6" a="1"/>
  <c r="U159" i="6" s="1"/>
  <c r="V240" i="6" a="1"/>
  <c r="V240" i="6" s="1"/>
  <c r="W132" i="6" a="1"/>
  <c r="W132" i="6" s="1"/>
  <c r="X235" i="6" a="1"/>
  <c r="X235" i="6" s="1"/>
  <c r="Y231" i="6" a="1"/>
  <c r="Y231" i="6" s="1"/>
  <c r="W212" i="6" a="1"/>
  <c r="W212" i="6" s="1"/>
  <c r="X175" i="6" a="1"/>
  <c r="X175" i="6" s="1"/>
  <c r="W167" i="6" a="1"/>
  <c r="W167" i="6" s="1"/>
  <c r="V124" i="6" a="1"/>
  <c r="V124" i="6" s="1"/>
  <c r="Y131" i="6" a="1"/>
  <c r="Y131" i="6" s="1"/>
  <c r="X126" i="6" a="1"/>
  <c r="X126" i="6" s="1"/>
  <c r="U148" i="6" a="1"/>
  <c r="U148" i="6" s="1"/>
  <c r="W119" i="6" a="1"/>
  <c r="W119" i="6" s="1"/>
  <c r="V149" i="6" a="1"/>
  <c r="V149" i="6" s="1"/>
  <c r="V219" i="6" a="1"/>
  <c r="V219" i="6" s="1"/>
  <c r="V183" i="6" a="1"/>
  <c r="V183" i="6" s="1"/>
  <c r="W154" i="6" a="1"/>
  <c r="W154" i="6" s="1"/>
  <c r="U211" i="6" a="1"/>
  <c r="U211" i="6" s="1"/>
  <c r="W173" i="6" a="1"/>
  <c r="W173" i="6" s="1"/>
  <c r="U236" i="6" a="1"/>
  <c r="U236" i="6" s="1"/>
  <c r="V200" i="6" a="1"/>
  <c r="V200" i="6" s="1"/>
  <c r="X163" i="6" a="1"/>
  <c r="X163" i="6" s="1"/>
  <c r="W223" i="6" a="1"/>
  <c r="W223" i="6" s="1"/>
  <c r="Y185" i="6" a="1"/>
  <c r="Y185" i="6" s="1"/>
  <c r="U149" i="6" a="1"/>
  <c r="U149" i="6" s="1"/>
  <c r="U226" i="6" a="1"/>
  <c r="U226" i="6" s="1"/>
  <c r="V190" i="6" a="1"/>
  <c r="V190" i="6" s="1"/>
  <c r="W153" i="6" a="1"/>
  <c r="W153" i="6" s="1"/>
  <c r="W238" i="6" a="1"/>
  <c r="W238" i="6" s="1"/>
  <c r="W199" i="6" a="1"/>
  <c r="W199" i="6" s="1"/>
  <c r="Y170" i="6" a="1"/>
  <c r="Y170" i="6" s="1"/>
  <c r="V145" i="6" a="1"/>
  <c r="V145" i="6" s="1"/>
  <c r="X119" i="6" a="1"/>
  <c r="X119" i="6" s="1"/>
  <c r="Y228" i="6" a="1"/>
  <c r="Y228" i="6" s="1"/>
  <c r="W202" i="6" a="1"/>
  <c r="W202" i="6" s="1"/>
  <c r="V180" i="6" a="1"/>
  <c r="V180" i="6" s="1"/>
  <c r="W109" i="6" a="1"/>
  <c r="W109" i="6" s="1"/>
  <c r="W210" i="6" a="1"/>
  <c r="W210" i="6" s="1"/>
  <c r="W233" i="6" a="1"/>
  <c r="W233" i="6" s="1"/>
  <c r="W237" i="6" a="1"/>
  <c r="W237" i="6" s="1"/>
  <c r="V185" i="6" a="1"/>
  <c r="V185" i="6" s="1"/>
  <c r="U169" i="6" a="1"/>
  <c r="U169" i="6" s="1"/>
  <c r="X213" i="6" a="1"/>
  <c r="X213" i="6" s="1"/>
  <c r="W157" i="6" a="1"/>
  <c r="W157" i="6" s="1"/>
  <c r="X238" i="6" a="1"/>
  <c r="X238" i="6" s="1"/>
  <c r="W124" i="6" a="1"/>
  <c r="W124" i="6" s="1"/>
  <c r="W245" i="6" a="1"/>
  <c r="W245" i="6" s="1"/>
  <c r="V126" i="6" a="1"/>
  <c r="V126" i="6" s="1"/>
  <c r="Y133" i="6" a="1"/>
  <c r="Y133" i="6" s="1"/>
  <c r="W128" i="6" a="1"/>
  <c r="W128" i="6" s="1"/>
  <c r="V151" i="6" a="1"/>
  <c r="V151" i="6" s="1"/>
  <c r="W107" i="6" a="1"/>
  <c r="W107" i="6" s="1"/>
  <c r="Y208" i="6" a="1"/>
  <c r="Y208" i="6" s="1"/>
  <c r="X217" i="6" a="1"/>
  <c r="X217" i="6" s="1"/>
  <c r="X181" i="6" a="1"/>
  <c r="X181" i="6" s="1"/>
  <c r="Y237" i="6" a="1"/>
  <c r="Y237" i="6" s="1"/>
  <c r="W209" i="6" a="1"/>
  <c r="W209" i="6" s="1"/>
  <c r="Y171" i="6" a="1"/>
  <c r="Y171" i="6" s="1"/>
  <c r="X226" i="6" a="1"/>
  <c r="X226" i="6" s="1"/>
  <c r="X198" i="6" a="1"/>
  <c r="X198" i="6" s="1"/>
  <c r="U162" i="6" a="1"/>
  <c r="U162" i="6" s="1"/>
  <c r="Y213" i="6" a="1"/>
  <c r="Y213" i="6" s="1"/>
  <c r="V184" i="6" a="1"/>
  <c r="V184" i="6" s="1"/>
  <c r="W147" i="6" a="1"/>
  <c r="W147" i="6" s="1"/>
  <c r="X216" i="6" a="1"/>
  <c r="X216" i="6" s="1"/>
  <c r="X188" i="6" a="1"/>
  <c r="X188" i="6" s="1"/>
  <c r="Y151" i="6" a="1"/>
  <c r="Y151" i="6" s="1"/>
  <c r="U229" i="6" a="1"/>
  <c r="U229" i="6" s="1"/>
  <c r="Y197" i="6" a="1"/>
  <c r="Y197" i="6" s="1"/>
  <c r="Y162" i="6" a="1"/>
  <c r="Y162" i="6" s="1"/>
  <c r="V137" i="6" a="1"/>
  <c r="V137" i="6" s="1"/>
  <c r="X111" i="6" a="1"/>
  <c r="X111" i="6" s="1"/>
  <c r="W219" i="6" a="1"/>
  <c r="W219" i="6" s="1"/>
  <c r="X197" i="6" a="1"/>
  <c r="X197" i="6" s="1"/>
  <c r="X178" i="6" a="1"/>
  <c r="X178" i="6" s="1"/>
  <c r="V156" i="6" a="1"/>
  <c r="V156" i="6" s="1"/>
  <c r="V140" i="6" a="1"/>
  <c r="V140" i="6" s="1"/>
  <c r="U111" i="6" a="1"/>
  <c r="U111" i="6" s="1"/>
  <c r="V133" i="6" a="1"/>
  <c r="V133" i="6" s="1"/>
  <c r="X185" i="6" a="1"/>
  <c r="X185" i="6" s="1"/>
  <c r="Y242" i="6" a="1"/>
  <c r="Y242" i="6" s="1"/>
  <c r="X234" i="6" a="1"/>
  <c r="X234" i="6" s="1"/>
  <c r="X223" i="6" a="1"/>
  <c r="X223" i="6" s="1"/>
  <c r="X210" i="6" a="1"/>
  <c r="X210" i="6" s="1"/>
  <c r="W213" i="6" a="1"/>
  <c r="W213" i="6" s="1"/>
  <c r="Y225" i="6" a="1"/>
  <c r="Y225" i="6" s="1"/>
  <c r="U134" i="6" a="1"/>
  <c r="U134" i="6" s="1"/>
  <c r="U193" i="6" a="1"/>
  <c r="U193" i="6" s="1"/>
  <c r="U137" i="6" a="1"/>
  <c r="U137" i="6" s="1"/>
  <c r="W201" i="6" a="1"/>
  <c r="W201" i="6" s="1"/>
  <c r="Y168" i="6" a="1"/>
  <c r="Y168" i="6" s="1"/>
  <c r="U186" i="6" a="1"/>
  <c r="U186" i="6" s="1"/>
  <c r="Y175" i="6" a="1"/>
  <c r="Y175" i="6" s="1"/>
  <c r="W191" i="6" a="1"/>
  <c r="W191" i="6" s="1"/>
  <c r="V114" i="6" a="1"/>
  <c r="V114" i="6" s="1"/>
  <c r="W229" i="6" a="1"/>
  <c r="W229" i="6" s="1"/>
  <c r="Y195" i="6" a="1"/>
  <c r="Y195" i="6" s="1"/>
  <c r="W176" i="6" a="1"/>
  <c r="W176" i="6" s="1"/>
  <c r="X202" i="6" a="1"/>
  <c r="X202" i="6" s="1"/>
  <c r="U150" i="6" a="1"/>
  <c r="U150" i="6" s="1"/>
  <c r="Y149" i="6" a="1"/>
  <c r="Y149" i="6" s="1"/>
  <c r="U141" i="6" a="1"/>
  <c r="U141" i="6" s="1"/>
  <c r="V155" i="6" a="1"/>
  <c r="V155" i="6" s="1"/>
  <c r="X144" i="6" a="1"/>
  <c r="X144" i="6" s="1"/>
  <c r="U231" i="6" a="1"/>
  <c r="U231" i="6" s="1"/>
  <c r="X112" i="6" a="1"/>
  <c r="X112" i="6" s="1"/>
  <c r="X244" i="6" a="1"/>
  <c r="X244" i="6" s="1"/>
  <c r="U208" i="6" a="1"/>
  <c r="U208" i="6" s="1"/>
  <c r="U180" i="6" a="1"/>
  <c r="U180" i="6" s="1"/>
  <c r="V236" i="6" a="1"/>
  <c r="V236" i="6" s="1"/>
  <c r="Y198" i="6" a="1"/>
  <c r="Y198" i="6" s="1"/>
  <c r="V170" i="6" a="1"/>
  <c r="V170" i="6" s="1"/>
  <c r="U225" i="6" a="1"/>
  <c r="U225" i="6" s="1"/>
  <c r="V189" i="6" a="1"/>
  <c r="V189" i="6" s="1"/>
  <c r="W160" i="6" a="1"/>
  <c r="W160" i="6" s="1"/>
  <c r="V212" i="6" a="1"/>
  <c r="V212" i="6" s="1"/>
  <c r="X174" i="6" a="1"/>
  <c r="X174" i="6" s="1"/>
  <c r="Y145" i="6" a="1"/>
  <c r="Y145" i="6" s="1"/>
  <c r="U215" i="6" a="1"/>
  <c r="U215" i="6" s="1"/>
  <c r="U179" i="6" a="1"/>
  <c r="U179" i="6" s="1"/>
  <c r="V150" i="6" a="1"/>
  <c r="V150" i="6" s="1"/>
  <c r="W227" i="6" a="1"/>
  <c r="W227" i="6" s="1"/>
  <c r="W188" i="6" a="1"/>
  <c r="W188" i="6" s="1"/>
  <c r="V161" i="6" a="1"/>
  <c r="V161" i="6" s="1"/>
  <c r="X135" i="6" a="1"/>
  <c r="X135" i="6" s="1"/>
  <c r="Y244" i="6" a="1"/>
  <c r="Y244" i="6" s="1"/>
  <c r="Y217" i="6" a="1"/>
  <c r="Y217" i="6" s="1"/>
  <c r="X194" i="6" a="1"/>
  <c r="X194" i="6" s="1"/>
  <c r="U177" i="6" a="1"/>
  <c r="U177" i="6" s="1"/>
  <c r="X154" i="6" a="1"/>
  <c r="X154" i="6" s="1"/>
  <c r="X138" i="6" a="1"/>
  <c r="X138" i="6" s="1"/>
  <c r="X114" i="6" a="1"/>
  <c r="X114" i="6" s="1"/>
  <c r="V135" i="6" a="1"/>
  <c r="V135" i="6" s="1"/>
  <c r="V198" i="6" a="1"/>
  <c r="V198" i="6" s="1"/>
  <c r="X243" i="6" a="1"/>
  <c r="X243" i="6" s="1"/>
  <c r="W206" i="6" a="1"/>
  <c r="W206" i="6" s="1"/>
  <c r="V197" i="6" a="1"/>
  <c r="V197" i="6" s="1"/>
  <c r="X187" i="6" a="1"/>
  <c r="X187" i="6" s="1"/>
  <c r="U173" i="6" a="1"/>
  <c r="U173" i="6" s="1"/>
  <c r="W177" i="6" a="1"/>
  <c r="W177" i="6" s="1"/>
  <c r="Y186" i="6" a="1"/>
  <c r="Y186" i="6" s="1"/>
  <c r="U243" i="6" a="1"/>
  <c r="U243" i="6" s="1"/>
  <c r="V172" i="6" a="1"/>
  <c r="V172" i="6" s="1"/>
  <c r="W118" i="6" a="1"/>
  <c r="W118" i="6" s="1"/>
  <c r="U212" i="6" a="1"/>
  <c r="U212" i="6" s="1"/>
  <c r="Y204" i="6" a="1"/>
  <c r="Y204" i="6" s="1"/>
  <c r="U214" i="6" a="1"/>
  <c r="U214" i="6" s="1"/>
  <c r="Y203" i="6" a="1"/>
  <c r="Y203" i="6" s="1"/>
  <c r="U158" i="6" a="1"/>
  <c r="U158" i="6" s="1"/>
  <c r="W151" i="6" a="1"/>
  <c r="W151" i="6" s="1"/>
  <c r="Y106" i="6" a="1"/>
  <c r="Y106" i="6" s="1"/>
  <c r="V167" i="6" a="1"/>
  <c r="V167" i="6" s="1"/>
  <c r="Y235" i="6" a="1"/>
  <c r="Y235" i="6" s="1"/>
  <c r="V166" i="6" a="1"/>
  <c r="V166" i="6" s="1"/>
  <c r="X233" i="6" a="1"/>
  <c r="X233" i="6" s="1"/>
  <c r="W123" i="6" a="1"/>
  <c r="W123" i="6" s="1"/>
  <c r="U144" i="6" a="1"/>
  <c r="U144" i="6" s="1"/>
  <c r="Y164" i="6" a="1"/>
  <c r="Y164" i="6" s="1"/>
  <c r="Y147" i="6" a="1"/>
  <c r="Y147" i="6" s="1"/>
  <c r="W114" i="6" a="1"/>
  <c r="W114" i="6" s="1"/>
  <c r="W170" i="6" a="1"/>
  <c r="W170" i="6" s="1"/>
  <c r="X160" i="6" a="1"/>
  <c r="X160" i="6" s="1"/>
  <c r="U239" i="6" a="1"/>
  <c r="U239" i="6" s="1"/>
  <c r="Y241" i="6" a="1"/>
  <c r="Y241" i="6" s="1"/>
  <c r="X140" i="6" a="1"/>
  <c r="X140" i="6" s="1"/>
  <c r="X159" i="6" a="1"/>
  <c r="X159" i="6" s="1"/>
  <c r="V216" i="6" a="1"/>
  <c r="V216" i="6" s="1"/>
  <c r="U153" i="6" a="1"/>
  <c r="U153" i="6" s="1"/>
  <c r="Y137" i="6" a="1"/>
  <c r="Y137" i="6" s="1"/>
  <c r="X130" i="6" a="1"/>
  <c r="X130" i="6" s="1"/>
  <c r="X195" i="6" a="1"/>
  <c r="X195" i="6" s="1"/>
  <c r="X201" i="6" a="1"/>
  <c r="X201" i="6" s="1"/>
  <c r="U139" i="6" a="1"/>
  <c r="U139" i="6" s="1"/>
  <c r="W241" i="6" a="1"/>
  <c r="W241" i="6" s="1"/>
  <c r="U140" i="6" a="1"/>
  <c r="U140" i="6" s="1"/>
  <c r="Y132" i="6" a="1"/>
  <c r="Y132" i="6" s="1"/>
  <c r="Y223" i="6" a="1"/>
  <c r="Y223" i="6" s="1"/>
  <c r="U200" i="6" a="1"/>
  <c r="U200" i="6" s="1"/>
  <c r="Y214" i="6" a="1"/>
  <c r="Y214" i="6" s="1"/>
  <c r="X206" i="6" a="1"/>
  <c r="X206" i="6" s="1"/>
  <c r="U122" i="6" a="1"/>
  <c r="U122" i="6" s="1"/>
  <c r="I9" i="2"/>
  <c r="J3" i="31" l="1"/>
  <c r="AQ173" i="2" l="1" a="1"/>
  <c r="AQ173" i="2" s="1"/>
  <c r="L44" i="1" l="1"/>
  <c r="B23" i="15" l="1"/>
  <c r="B24" i="15"/>
  <c r="B22" i="15"/>
  <c r="I3" i="14"/>
  <c r="C8" i="28"/>
  <c r="C59" i="28" s="1"/>
  <c r="K5" i="28"/>
  <c r="L5" i="28"/>
  <c r="M5" i="28"/>
  <c r="N5" i="28"/>
  <c r="O5" i="28"/>
  <c r="P5" i="28"/>
  <c r="Q5" i="28"/>
  <c r="R5" i="28"/>
  <c r="S5" i="28"/>
  <c r="T5" i="28"/>
  <c r="U5" i="28"/>
  <c r="J3" i="7" l="1"/>
  <c r="H3" i="4"/>
  <c r="F3" i="4"/>
  <c r="D3" i="4"/>
  <c r="B3" i="4"/>
  <c r="O114" i="3"/>
  <c r="O112" i="3"/>
  <c r="O110" i="3"/>
  <c r="O108" i="3"/>
  <c r="F10" i="1"/>
  <c r="F7" i="1"/>
  <c r="M3" i="1"/>
  <c r="F7" i="13"/>
  <c r="F6" i="13"/>
  <c r="E7" i="10"/>
  <c r="E6" i="10"/>
  <c r="A4" i="10"/>
  <c r="A3" i="28" l="1"/>
  <c r="B4" i="28"/>
  <c r="C68" i="3" l="1"/>
  <c r="C67" i="3"/>
  <c r="C36" i="3"/>
  <c r="C43" i="2"/>
  <c r="I41" i="2" l="1"/>
  <c r="I40" i="2"/>
  <c r="I39" i="2"/>
  <c r="I38" i="2"/>
  <c r="I37" i="2"/>
  <c r="I36" i="2"/>
  <c r="I25" i="2"/>
  <c r="I24" i="2"/>
  <c r="I23" i="2"/>
  <c r="I22" i="2"/>
  <c r="I21" i="2"/>
  <c r="I20" i="2"/>
  <c r="I13" i="2"/>
  <c r="I12" i="2"/>
  <c r="I11" i="2"/>
  <c r="I10" i="2"/>
  <c r="I8" i="2"/>
  <c r="I27" i="2" l="1"/>
  <c r="I44" i="2"/>
  <c r="I43" i="2"/>
  <c r="I65" i="3"/>
  <c r="I63" i="3"/>
  <c r="I61" i="3"/>
  <c r="M47" i="3"/>
  <c r="I47" i="3"/>
  <c r="P45" i="3"/>
  <c r="P44" i="3"/>
  <c r="I34" i="3"/>
  <c r="I32" i="3"/>
  <c r="I30" i="3"/>
  <c r="I68" i="3" l="1"/>
  <c r="I36" i="3"/>
  <c r="P47" i="3"/>
  <c r="G49" i="3" s="1"/>
  <c r="E56" i="3"/>
  <c r="K57" i="3" s="1"/>
  <c r="R57" i="3" s="1"/>
  <c r="I67" i="3"/>
  <c r="E51" i="3"/>
  <c r="C44" i="2"/>
  <c r="C16" i="2"/>
  <c r="C15" i="2"/>
  <c r="I15" i="2"/>
  <c r="I16" i="2"/>
  <c r="K52" i="3" l="1"/>
  <c r="R52" i="3" s="1"/>
  <c r="L47" i="1"/>
  <c r="L46" i="1"/>
  <c r="L45" i="1"/>
  <c r="B66" i="1"/>
  <c r="C37" i="3" l="1"/>
  <c r="I37" i="3"/>
  <c r="N45" i="1"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<sst xmlns="http://schemas.openxmlformats.org/spreadsheetml/2006/main" count="2165" uniqueCount="1216">
  <si>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5"/>
  </si>
  <si>
    <t>（ふりがな）</t>
    <phoneticPr fontId="5"/>
  </si>
  <si>
    <t>組織名</t>
    <phoneticPr fontId="5"/>
  </si>
  <si>
    <t>代表者氏名</t>
    <phoneticPr fontId="5"/>
  </si>
  <si>
    <t>（ふりがな）</t>
    <phoneticPr fontId="5"/>
  </si>
  <si>
    <t>所在地</t>
    <rPh sb="0" eb="3">
      <t>ショザイチ</t>
    </rPh>
    <phoneticPr fontId="5"/>
  </si>
  <si>
    <t>Ⅰ．　</t>
    <phoneticPr fontId="5"/>
  </si>
  <si>
    <t>地区の概要（共通）</t>
    <phoneticPr fontId="5"/>
  </si>
  <si>
    <t>＜活動の計画＞</t>
    <rPh sb="1" eb="3">
      <t>カツドウ</t>
    </rPh>
    <rPh sb="4" eb="6">
      <t>ケイカク</t>
    </rPh>
    <phoneticPr fontId="5"/>
  </si>
  <si>
    <t>Ⅱ． １号事業（多面的機能支払）</t>
    <phoneticPr fontId="5"/>
  </si>
  <si>
    <t>別紙１</t>
    <rPh sb="0" eb="2">
      <t>ベッシ</t>
    </rPh>
    <phoneticPr fontId="5"/>
  </si>
  <si>
    <t>Ⅲ． ２号事業（中山間地域等直接支払）</t>
    <phoneticPr fontId="5"/>
  </si>
  <si>
    <t>別紙　</t>
    <rPh sb="0" eb="2">
      <t>ベッシ</t>
    </rPh>
    <phoneticPr fontId="5"/>
  </si>
  <si>
    <t>Ⅳ． ３号事業（環境保全型農業直接支払）</t>
    <phoneticPr fontId="5"/>
  </si>
  <si>
    <t>Ⅴ． その他多面的機能の発揮の促進に資する事業に係る計画書</t>
    <phoneticPr fontId="5"/>
  </si>
  <si>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5"/>
  </si>
  <si>
    <t>＜施行注意＞</t>
    <rPh sb="1" eb="3">
      <t>セコウ</t>
    </rPh>
    <rPh sb="3" eb="5">
      <t>チュウイ</t>
    </rPh>
    <phoneticPr fontId="5"/>
  </si>
  <si>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5"/>
  </si>
  <si>
    <t>Ⅰ．地区の概要</t>
    <rPh sb="2" eb="4">
      <t>チク</t>
    </rPh>
    <rPh sb="5" eb="7">
      <t>ガイヨウ</t>
    </rPh>
    <phoneticPr fontId="5"/>
  </si>
  <si>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5"/>
  </si>
  <si>
    <t xml:space="preserve"> １．活動期間</t>
    <rPh sb="3" eb="5">
      <t>カツドウ</t>
    </rPh>
    <rPh sb="5" eb="7">
      <t>キカン</t>
    </rPh>
    <phoneticPr fontId="5"/>
  </si>
  <si>
    <t>活動開始年度</t>
    <rPh sb="0" eb="2">
      <t>カツドウ</t>
    </rPh>
    <rPh sb="2" eb="4">
      <t>カイシ</t>
    </rPh>
    <rPh sb="4" eb="6">
      <t>ネンド</t>
    </rPh>
    <phoneticPr fontId="5"/>
  </si>
  <si>
    <t>活動終了年度</t>
    <rPh sb="0" eb="2">
      <t>カツドウ</t>
    </rPh>
    <rPh sb="2" eb="4">
      <t>シュウリョウ</t>
    </rPh>
    <rPh sb="4" eb="6">
      <t>ネンド</t>
    </rPh>
    <phoneticPr fontId="5"/>
  </si>
  <si>
    <t>交付金の
交付年数</t>
    <rPh sb="0" eb="3">
      <t>コウフキン</t>
    </rPh>
    <rPh sb="5" eb="7">
      <t>コウフ</t>
    </rPh>
    <rPh sb="7" eb="9">
      <t>ネンスウ</t>
    </rPh>
    <phoneticPr fontId="5"/>
  </si>
  <si>
    <t>計画変更年度</t>
    <rPh sb="0" eb="2">
      <t>ケイカク</t>
    </rPh>
    <rPh sb="2" eb="4">
      <t>ヘンコウ</t>
    </rPh>
    <rPh sb="4" eb="6">
      <t>ネンド</t>
    </rPh>
    <phoneticPr fontId="5"/>
  </si>
  <si>
    <t>農地維持支払</t>
  </si>
  <si>
    <t>資源向上支払（共同）</t>
    <rPh sb="0" eb="2">
      <t>シゲン</t>
    </rPh>
    <rPh sb="2" eb="4">
      <t>コウジョウ</t>
    </rPh>
    <rPh sb="4" eb="6">
      <t>シハラ</t>
    </rPh>
    <rPh sb="7" eb="9">
      <t>キョウドウ</t>
    </rPh>
    <phoneticPr fontId="5"/>
  </si>
  <si>
    <t>資源向上支払（長寿命化）</t>
    <rPh sb="0" eb="2">
      <t>シゲン</t>
    </rPh>
    <rPh sb="2" eb="4">
      <t>コウジョウ</t>
    </rPh>
    <rPh sb="4" eb="6">
      <t>シハラ</t>
    </rPh>
    <rPh sb="7" eb="11">
      <t>チョウジュミョウカ</t>
    </rPh>
    <phoneticPr fontId="5"/>
  </si>
  <si>
    <t>中山間地域等
直接支払</t>
    <phoneticPr fontId="5"/>
  </si>
  <si>
    <t>環境保全型農業直接支払</t>
    <phoneticPr fontId="5"/>
  </si>
  <si>
    <t xml:space="preserve"> ２．実施区域内の農用地、施設</t>
    <phoneticPr fontId="5"/>
  </si>
  <si>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5"/>
  </si>
  <si>
    <t>計</t>
    <rPh sb="0" eb="1">
      <t>ケイ</t>
    </rPh>
    <phoneticPr fontId="5"/>
  </si>
  <si>
    <t>年当たり
交付金額
上限</t>
    <rPh sb="0" eb="1">
      <t>ネン</t>
    </rPh>
    <rPh sb="1" eb="2">
      <t>ア</t>
    </rPh>
    <rPh sb="5" eb="8">
      <t>コウフキン</t>
    </rPh>
    <rPh sb="8" eb="9">
      <t>ガク</t>
    </rPh>
    <rPh sb="10" eb="12">
      <t>ジョウゲン</t>
    </rPh>
    <phoneticPr fontId="5"/>
  </si>
  <si>
    <t>田</t>
    <rPh sb="0" eb="1">
      <t>タ</t>
    </rPh>
    <phoneticPr fontId="5"/>
  </si>
  <si>
    <t>畑</t>
    <rPh sb="0" eb="1">
      <t>ハタケ</t>
    </rPh>
    <phoneticPr fontId="5"/>
  </si>
  <si>
    <t>草地</t>
    <rPh sb="0" eb="2">
      <t>クサチ</t>
    </rPh>
    <phoneticPr fontId="5"/>
  </si>
  <si>
    <t>採草放牧地</t>
    <rPh sb="0" eb="2">
      <t>サイソウ</t>
    </rPh>
    <rPh sb="2" eb="5">
      <t>ホウボクチ</t>
    </rPh>
    <phoneticPr fontId="5"/>
  </si>
  <si>
    <t>多面
支払</t>
    <rPh sb="0" eb="2">
      <t>タメン</t>
    </rPh>
    <rPh sb="3" eb="5">
      <t>シハライ</t>
    </rPh>
    <rPh sb="4" eb="5">
      <t>バライ</t>
    </rPh>
    <phoneticPr fontId="5"/>
  </si>
  <si>
    <t>中山間
直払</t>
    <rPh sb="0" eb="3">
      <t>チュウサンカン</t>
    </rPh>
    <rPh sb="4" eb="6">
      <t>チョクバライ</t>
    </rPh>
    <phoneticPr fontId="5"/>
  </si>
  <si>
    <t>傾斜</t>
    <rPh sb="0" eb="2">
      <t>ケイシャ</t>
    </rPh>
    <phoneticPr fontId="5"/>
  </si>
  <si>
    <t>取組面積</t>
    <rPh sb="0" eb="2">
      <t>トリクミ</t>
    </rPh>
    <rPh sb="2" eb="4">
      <t>メンセキ</t>
    </rPh>
    <phoneticPr fontId="5"/>
  </si>
  <si>
    <t>環境
直払※２</t>
    <rPh sb="0" eb="2">
      <t>カンキョウ</t>
    </rPh>
    <rPh sb="3" eb="5">
      <t>チョクバライ</t>
    </rPh>
    <phoneticPr fontId="5"/>
  </si>
  <si>
    <t>農業用施設
（多面支払）</t>
    <rPh sb="0" eb="3">
      <t>ノウギョウヨウ</t>
    </rPh>
    <rPh sb="3" eb="5">
      <t>シセツ</t>
    </rPh>
    <rPh sb="7" eb="9">
      <t>タメン</t>
    </rPh>
    <rPh sb="9" eb="11">
      <t>シハラ</t>
    </rPh>
    <phoneticPr fontId="5"/>
  </si>
  <si>
    <t>水路</t>
    <rPh sb="0" eb="2">
      <t>スイロ</t>
    </rPh>
    <phoneticPr fontId="5"/>
  </si>
  <si>
    <t>農道</t>
    <rPh sb="0" eb="2">
      <t>ノウドウ</t>
    </rPh>
    <phoneticPr fontId="5"/>
  </si>
  <si>
    <t>ため池</t>
    <rPh sb="2" eb="3">
      <t>イケ</t>
    </rPh>
    <phoneticPr fontId="5"/>
  </si>
  <si>
    <t>うち、資源向上支払
（長寿命化）の対象施設</t>
    <rPh sb="3" eb="5">
      <t>シゲン</t>
    </rPh>
    <rPh sb="5" eb="7">
      <t>コウジョウ</t>
    </rPh>
    <rPh sb="7" eb="9">
      <t>シハライ</t>
    </rPh>
    <rPh sb="17" eb="19">
      <t>タイショウ</t>
    </rPh>
    <rPh sb="19" eb="21">
      <t>シセツ</t>
    </rPh>
    <phoneticPr fontId="5"/>
  </si>
  <si>
    <t>※　延長は、小数点以下第１位まで記入する。</t>
    <rPh sb="2" eb="4">
      <t>エンチョウ</t>
    </rPh>
    <rPh sb="6" eb="9">
      <t>ショウスウテン</t>
    </rPh>
    <rPh sb="9" eb="11">
      <t>イカ</t>
    </rPh>
    <rPh sb="11" eb="12">
      <t>ダイ</t>
    </rPh>
    <rPh sb="13" eb="14">
      <t>イ</t>
    </rPh>
    <rPh sb="16" eb="18">
      <t>キニュウ</t>
    </rPh>
    <phoneticPr fontId="5"/>
  </si>
  <si>
    <t xml:space="preserve"> ３．実施区域位置図</t>
    <rPh sb="3" eb="5">
      <t>ジッシ</t>
    </rPh>
    <rPh sb="5" eb="7">
      <t>クイキ</t>
    </rPh>
    <rPh sb="7" eb="9">
      <t>イチ</t>
    </rPh>
    <rPh sb="9" eb="10">
      <t>ズ</t>
    </rPh>
    <phoneticPr fontId="5"/>
  </si>
  <si>
    <t>別添１「実施区域位置図」のとおり　</t>
    <rPh sb="0" eb="2">
      <t>ベッテン</t>
    </rPh>
    <rPh sb="4" eb="6">
      <t>ジッシ</t>
    </rPh>
    <rPh sb="6" eb="8">
      <t>クイキ</t>
    </rPh>
    <rPh sb="8" eb="10">
      <t>イチ</t>
    </rPh>
    <rPh sb="10" eb="11">
      <t>ズ</t>
    </rPh>
    <phoneticPr fontId="5"/>
  </si>
  <si>
    <t xml:space="preserve"> ４．組織構成員一覧</t>
    <rPh sb="3" eb="5">
      <t>ソシキ</t>
    </rPh>
    <rPh sb="5" eb="8">
      <t>コウセイイン</t>
    </rPh>
    <rPh sb="8" eb="10">
      <t>イチラン</t>
    </rPh>
    <phoneticPr fontId="5"/>
  </si>
  <si>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5"/>
  </si>
  <si>
    <t>※　多面支払の活動計画書及び中山間直払の集落協定に位置づけられている施設等については、多面支払の
　　活動組織により活動を実施し、また、多面支払の交付金を充てることとする。</t>
    <phoneticPr fontId="5"/>
  </si>
  <si>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5"/>
  </si>
  <si>
    <t>（別紙1）</t>
    <rPh sb="1" eb="3">
      <t>ベッシ</t>
    </rPh>
    <phoneticPr fontId="5"/>
  </si>
  <si>
    <t>多面的機能支払に係る活動計画書（1号事業様式）</t>
    <phoneticPr fontId="5"/>
  </si>
  <si>
    <t>対象組織が広域活動組織の場合は○</t>
    <rPh sb="0" eb="2">
      <t>タイショウ</t>
    </rPh>
    <rPh sb="2" eb="4">
      <t>ソシキ</t>
    </rPh>
    <rPh sb="5" eb="7">
      <t>コウイキ</t>
    </rPh>
    <rPh sb="7" eb="9">
      <t>カツドウ</t>
    </rPh>
    <rPh sb="9" eb="11">
      <t>ソシキ</t>
    </rPh>
    <rPh sb="12" eb="14">
      <t>バアイ</t>
    </rPh>
    <phoneticPr fontId="5"/>
  </si>
  <si>
    <t>⇒</t>
    <phoneticPr fontId="5"/>
  </si>
  <si>
    <t>（１）農地維持支払</t>
    <rPh sb="3" eb="5">
      <t>ノウチ</t>
    </rPh>
    <rPh sb="5" eb="7">
      <t>イジ</t>
    </rPh>
    <rPh sb="7" eb="9">
      <t>シハライ</t>
    </rPh>
    <phoneticPr fontId="5"/>
  </si>
  <si>
    <t>地目</t>
    <rPh sb="0" eb="2">
      <t>チモク</t>
    </rPh>
    <phoneticPr fontId="5"/>
  </si>
  <si>
    <t>対象農用地面積</t>
    <rPh sb="0" eb="2">
      <t>タイショウ</t>
    </rPh>
    <rPh sb="2" eb="5">
      <t>ノウヨウチ</t>
    </rPh>
    <rPh sb="5" eb="7">
      <t>メンセキ</t>
    </rPh>
    <phoneticPr fontId="5"/>
  </si>
  <si>
    <t>交付単価</t>
    <rPh sb="0" eb="4">
      <t>コウフタンカ</t>
    </rPh>
    <phoneticPr fontId="5"/>
  </si>
  <si>
    <t>年当たり交付金額</t>
    <rPh sb="0" eb="1">
      <t>ネン</t>
    </rPh>
    <rPh sb="1" eb="2">
      <t>ア</t>
    </rPh>
    <rPh sb="4" eb="7">
      <t>コウフキン</t>
    </rPh>
    <rPh sb="7" eb="8">
      <t>ガク</t>
    </rPh>
    <phoneticPr fontId="5"/>
  </si>
  <si>
    <t>※対象農用地面積とは、交付金の算定の対象となる農用地の面積のことです。小数点以下を切り捨て、整数で記入してください。</t>
    <phoneticPr fontId="5"/>
  </si>
  <si>
    <t>円/10a</t>
    <rPh sb="0" eb="1">
      <t>エン</t>
    </rPh>
    <phoneticPr fontId="5"/>
  </si>
  <si>
    <t>畑</t>
    <rPh sb="0" eb="1">
      <t>ハタ</t>
    </rPh>
    <phoneticPr fontId="5"/>
  </si>
  <si>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5"/>
  </si>
  <si>
    <t>草地</t>
    <rPh sb="0" eb="1">
      <t>ソウ</t>
    </rPh>
    <rPh sb="1" eb="2">
      <t>チ</t>
    </rPh>
    <phoneticPr fontId="5"/>
  </si>
  <si>
    <t>この線より上に行を挿入してください。</t>
    <phoneticPr fontId="5"/>
  </si>
  <si>
    <t>地目を田から畑に変更する面積</t>
    <phoneticPr fontId="5"/>
  </si>
  <si>
    <t>合計</t>
    <rPh sb="0" eb="2">
      <t>ゴウケイ</t>
    </rPh>
    <phoneticPr fontId="5"/>
  </si>
  <si>
    <t>①多面的機能の増進活動に取り組む
②資源向上支払（共同）を５年以上実施、又は資源向上支払（長寿命化）に取り組む</t>
    <phoneticPr fontId="5"/>
  </si>
  <si>
    <t>この線より上に行を挿入してください。</t>
    <phoneticPr fontId="5"/>
  </si>
  <si>
    <t>（３）資源向上支払（長寿命化）</t>
    <rPh sb="10" eb="14">
      <t>チョウジュミョウカ</t>
    </rPh>
    <phoneticPr fontId="5"/>
  </si>
  <si>
    <t>年当たり交付上限額</t>
    <rPh sb="0" eb="1">
      <t>ネン</t>
    </rPh>
    <rPh sb="1" eb="2">
      <t>ア</t>
    </rPh>
    <rPh sb="4" eb="6">
      <t>コウフ</t>
    </rPh>
    <rPh sb="6" eb="8">
      <t>ジョウゲン</t>
    </rPh>
    <rPh sb="8" eb="9">
      <t>ガク</t>
    </rPh>
    <phoneticPr fontId="5"/>
  </si>
  <si>
    <t>広域活動組織の設立</t>
    <rPh sb="0" eb="2">
      <t>コウイキ</t>
    </rPh>
    <rPh sb="2" eb="4">
      <t>カツドウ</t>
    </rPh>
    <rPh sb="4" eb="6">
      <t>ソシキ</t>
    </rPh>
    <rPh sb="7" eb="9">
      <t>セツリツ</t>
    </rPh>
    <phoneticPr fontId="5"/>
  </si>
  <si>
    <t>特定非営利活動法人化</t>
    <rPh sb="0" eb="2">
      <t>トクテイ</t>
    </rPh>
    <rPh sb="2" eb="5">
      <t>ヒエイリ</t>
    </rPh>
    <rPh sb="5" eb="7">
      <t>カツドウ</t>
    </rPh>
    <rPh sb="7" eb="9">
      <t>ホウジン</t>
    </rPh>
    <rPh sb="9" eb="10">
      <t>カ</t>
    </rPh>
    <phoneticPr fontId="5"/>
  </si>
  <si>
    <t>実施予定年度</t>
    <rPh sb="0" eb="2">
      <t>ジッシ</t>
    </rPh>
    <rPh sb="2" eb="4">
      <t>ヨテイ</t>
    </rPh>
    <rPh sb="4" eb="6">
      <t>ネンド</t>
    </rPh>
    <phoneticPr fontId="5"/>
  </si>
  <si>
    <t>年度</t>
    <rPh sb="0" eb="2">
      <t>ネンド</t>
    </rPh>
    <phoneticPr fontId="5"/>
  </si>
  <si>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5"/>
  </si>
  <si>
    <t>集落数</t>
    <rPh sb="0" eb="3">
      <t>シュウラクスウ</t>
    </rPh>
    <phoneticPr fontId="5"/>
  </si>
  <si>
    <t>農業地域類型</t>
    <rPh sb="0" eb="2">
      <t>ノウギョウ</t>
    </rPh>
    <rPh sb="2" eb="4">
      <t>チイキ</t>
    </rPh>
    <rPh sb="4" eb="6">
      <t>ルイケイ</t>
    </rPh>
    <phoneticPr fontId="5"/>
  </si>
  <si>
    <t>都市的地域</t>
    <rPh sb="0" eb="3">
      <t>トシテキ</t>
    </rPh>
    <rPh sb="3" eb="5">
      <t>チイキ</t>
    </rPh>
    <phoneticPr fontId="5"/>
  </si>
  <si>
    <t>平地農業地域</t>
    <rPh sb="0" eb="2">
      <t>ヘイチ</t>
    </rPh>
    <rPh sb="2" eb="4">
      <t>ノウギョウ</t>
    </rPh>
    <rPh sb="4" eb="6">
      <t>チイキ</t>
    </rPh>
    <phoneticPr fontId="5"/>
  </si>
  <si>
    <t>中間農業地域</t>
    <rPh sb="0" eb="2">
      <t>チュウカン</t>
    </rPh>
    <rPh sb="2" eb="4">
      <t>ノウギョウ</t>
    </rPh>
    <rPh sb="4" eb="6">
      <t>チイキ</t>
    </rPh>
    <phoneticPr fontId="5"/>
  </si>
  <si>
    <t>山間農業地域</t>
    <rPh sb="0" eb="2">
      <t>サンカン</t>
    </rPh>
    <rPh sb="2" eb="4">
      <t>ノウギョウ</t>
    </rPh>
    <rPh sb="4" eb="6">
      <t>チイキ</t>
    </rPh>
    <phoneticPr fontId="5"/>
  </si>
  <si>
    <t>特定農山村</t>
    <rPh sb="0" eb="2">
      <t>トクテイ</t>
    </rPh>
    <rPh sb="2" eb="5">
      <t>ノウサンソン</t>
    </rPh>
    <phoneticPr fontId="5"/>
  </si>
  <si>
    <t>振興山村</t>
    <rPh sb="0" eb="2">
      <t>シンコウ</t>
    </rPh>
    <rPh sb="2" eb="4">
      <t>サンソン</t>
    </rPh>
    <phoneticPr fontId="5"/>
  </si>
  <si>
    <t>過疎</t>
    <rPh sb="0" eb="2">
      <t>カソ</t>
    </rPh>
    <phoneticPr fontId="5"/>
  </si>
  <si>
    <t>半島</t>
    <rPh sb="0" eb="2">
      <t>ハントウ</t>
    </rPh>
    <phoneticPr fontId="5"/>
  </si>
  <si>
    <t>離島</t>
    <rPh sb="0" eb="2">
      <t>リトウ</t>
    </rPh>
    <phoneticPr fontId="5"/>
  </si>
  <si>
    <t>沖縄</t>
    <rPh sb="0" eb="2">
      <t>オキナワ</t>
    </rPh>
    <phoneticPr fontId="5"/>
  </si>
  <si>
    <t>奄美群島</t>
    <rPh sb="0" eb="2">
      <t>アマミ</t>
    </rPh>
    <rPh sb="2" eb="4">
      <t>グントウ</t>
    </rPh>
    <phoneticPr fontId="5"/>
  </si>
  <si>
    <t>小笠原諸島</t>
    <rPh sb="0" eb="3">
      <t>オガサワラ</t>
    </rPh>
    <rPh sb="3" eb="5">
      <t>ショトウ</t>
    </rPh>
    <phoneticPr fontId="5"/>
  </si>
  <si>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5"/>
  </si>
  <si>
    <t>農地維持支払</t>
    <rPh sb="0" eb="2">
      <t>ノウチ</t>
    </rPh>
    <rPh sb="2" eb="4">
      <t>イジ</t>
    </rPh>
    <rPh sb="4" eb="6">
      <t>シハライ</t>
    </rPh>
    <phoneticPr fontId="5"/>
  </si>
  <si>
    <t>資源向上支払
（共同）</t>
    <rPh sb="0" eb="2">
      <t>シゲン</t>
    </rPh>
    <rPh sb="2" eb="4">
      <t>コウジョウ</t>
    </rPh>
    <rPh sb="4" eb="6">
      <t>シハラ</t>
    </rPh>
    <rPh sb="8" eb="10">
      <t>キョウドウ</t>
    </rPh>
    <phoneticPr fontId="5"/>
  </si>
  <si>
    <t>資源向上支払
（長寿命化）</t>
    <rPh sb="0" eb="2">
      <t>シゲン</t>
    </rPh>
    <rPh sb="2" eb="4">
      <t>コウジョウ</t>
    </rPh>
    <rPh sb="4" eb="6">
      <t>シハライ</t>
    </rPh>
    <rPh sb="8" eb="12">
      <t>チョウジュミョウカ</t>
    </rPh>
    <phoneticPr fontId="5"/>
  </si>
  <si>
    <t>３．活動の計画</t>
    <rPh sb="2" eb="4">
      <t>カツドウ</t>
    </rPh>
    <rPh sb="5" eb="7">
      <t>ケイカク</t>
    </rPh>
    <phoneticPr fontId="5"/>
  </si>
  <si>
    <t>活動項目</t>
    <rPh sb="0" eb="2">
      <t>カツドウ</t>
    </rPh>
    <rPh sb="2" eb="4">
      <t>コウモク</t>
    </rPh>
    <phoneticPr fontId="5"/>
  </si>
  <si>
    <t>取組</t>
    <rPh sb="0" eb="2">
      <t>トリクミ</t>
    </rPh>
    <phoneticPr fontId="5"/>
  </si>
  <si>
    <t>点検・
計画策定</t>
    <rPh sb="0" eb="2">
      <t>テンケン</t>
    </rPh>
    <rPh sb="4" eb="6">
      <t>ケイカク</t>
    </rPh>
    <rPh sb="6" eb="8">
      <t>サクテイ</t>
    </rPh>
    <phoneticPr fontId="5"/>
  </si>
  <si>
    <t>１　点検</t>
    <rPh sb="2" eb="4">
      <t>テンケン</t>
    </rPh>
    <phoneticPr fontId="5"/>
  </si>
  <si>
    <t>２　年度活動計画の策定</t>
    <rPh sb="2" eb="4">
      <t>ネンド</t>
    </rPh>
    <rPh sb="4" eb="6">
      <t>カツドウ</t>
    </rPh>
    <rPh sb="6" eb="8">
      <t>ケイカク</t>
    </rPh>
    <rPh sb="9" eb="11">
      <t>サクテイ</t>
    </rPh>
    <phoneticPr fontId="5"/>
  </si>
  <si>
    <t>研修</t>
    <rPh sb="0" eb="2">
      <t>ケンシュウ</t>
    </rPh>
    <phoneticPr fontId="5"/>
  </si>
  <si>
    <t>実践活動</t>
    <phoneticPr fontId="5"/>
  </si>
  <si>
    <t>農用地</t>
    <phoneticPr fontId="5"/>
  </si>
  <si>
    <t>４　遊休農地発生防止のための保全管理</t>
    <phoneticPr fontId="5"/>
  </si>
  <si>
    <t>５　畦畔・法面・防風林の草刈り</t>
    <rPh sb="2" eb="4">
      <t>ケイハン</t>
    </rPh>
    <rPh sb="5" eb="7">
      <t>ノリメン</t>
    </rPh>
    <rPh sb="8" eb="11">
      <t>ボウフウリン</t>
    </rPh>
    <rPh sb="12" eb="14">
      <t>クサカリ</t>
    </rPh>
    <phoneticPr fontId="5"/>
  </si>
  <si>
    <t>６　鳥獣害防護柵等の保守管理</t>
    <rPh sb="2" eb="4">
      <t>チョウジュウ</t>
    </rPh>
    <rPh sb="4" eb="5">
      <t>ガイ</t>
    </rPh>
    <rPh sb="5" eb="8">
      <t>ボウゴサク</t>
    </rPh>
    <rPh sb="8" eb="9">
      <t>トウ</t>
    </rPh>
    <rPh sb="10" eb="12">
      <t>ホシュ</t>
    </rPh>
    <rPh sb="12" eb="14">
      <t>カンリ</t>
    </rPh>
    <phoneticPr fontId="5"/>
  </si>
  <si>
    <t>７　水路の草刈り</t>
    <rPh sb="2" eb="4">
      <t>スイロ</t>
    </rPh>
    <phoneticPr fontId="5"/>
  </si>
  <si>
    <t>８　水路の泥上げ</t>
    <rPh sb="5" eb="6">
      <t>ドロ</t>
    </rPh>
    <rPh sb="6" eb="7">
      <t>ア</t>
    </rPh>
    <phoneticPr fontId="5"/>
  </si>
  <si>
    <t>９　水路附帯施設の保守管理</t>
    <rPh sb="2" eb="4">
      <t>スイロ</t>
    </rPh>
    <rPh sb="4" eb="6">
      <t>フタイ</t>
    </rPh>
    <rPh sb="6" eb="8">
      <t>シセツ</t>
    </rPh>
    <rPh sb="9" eb="11">
      <t>ホシュ</t>
    </rPh>
    <rPh sb="11" eb="13">
      <t>カンリ</t>
    </rPh>
    <phoneticPr fontId="5"/>
  </si>
  <si>
    <t>10　農道の草刈り</t>
    <rPh sb="3" eb="5">
      <t>ノウドウ</t>
    </rPh>
    <rPh sb="6" eb="8">
      <t>クサカ</t>
    </rPh>
    <phoneticPr fontId="5"/>
  </si>
  <si>
    <t xml:space="preserve">11　農道側溝の泥上げ </t>
    <rPh sb="5" eb="7">
      <t>ソッコウ</t>
    </rPh>
    <rPh sb="8" eb="9">
      <t>ドロ</t>
    </rPh>
    <rPh sb="9" eb="10">
      <t>ア</t>
    </rPh>
    <phoneticPr fontId="5"/>
  </si>
  <si>
    <t>12　路面の維持</t>
    <rPh sb="3" eb="5">
      <t>ロメン</t>
    </rPh>
    <rPh sb="6" eb="8">
      <t>イジ</t>
    </rPh>
    <phoneticPr fontId="5"/>
  </si>
  <si>
    <t>13　ため池の草刈り</t>
    <rPh sb="5" eb="6">
      <t>イケ</t>
    </rPh>
    <phoneticPr fontId="5"/>
  </si>
  <si>
    <t>14　ため池の泥上げ</t>
    <rPh sb="7" eb="8">
      <t>ドロ</t>
    </rPh>
    <rPh sb="8" eb="9">
      <t>ア</t>
    </rPh>
    <phoneticPr fontId="5"/>
  </si>
  <si>
    <t>15　ため池附帯施設の保守管理</t>
    <rPh sb="6" eb="8">
      <t>フタイ</t>
    </rPh>
    <rPh sb="8" eb="10">
      <t>シセツ</t>
    </rPh>
    <rPh sb="11" eb="13">
      <t>ホシュ</t>
    </rPh>
    <rPh sb="13" eb="15">
      <t>カンリ</t>
    </rPh>
    <phoneticPr fontId="5"/>
  </si>
  <si>
    <t>共通</t>
    <rPh sb="0" eb="2">
      <t>キョウツウ</t>
    </rPh>
    <phoneticPr fontId="5"/>
  </si>
  <si>
    <t>16　異常気象時の対応</t>
    <phoneticPr fontId="5"/>
  </si>
  <si>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5"/>
  </si>
  <si>
    <t>地域資源の適切な保全管理のための推進活動について、１）～４）を記入してください。</t>
    <rPh sb="31" eb="33">
      <t>キニュウ</t>
    </rPh>
    <phoneticPr fontId="5"/>
  </si>
  <si>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5"/>
  </si>
  <si>
    <t>①中心経営体との役割分担による保全管理</t>
    <phoneticPr fontId="5"/>
  </si>
  <si>
    <t>④集落間連携や広域的活動による保全管理</t>
    <phoneticPr fontId="5"/>
  </si>
  <si>
    <t>②集落営農組織を基礎とした地域ぐるみの保全管理</t>
    <phoneticPr fontId="5"/>
  </si>
  <si>
    <t>⑤多様な地域資源管理の担い手による保全管理</t>
    <rPh sb="4" eb="6">
      <t>チイキ</t>
    </rPh>
    <phoneticPr fontId="5"/>
  </si>
  <si>
    <t>⑥その他</t>
    <phoneticPr fontId="5"/>
  </si>
  <si>
    <t>①農地の利用集積に伴う管理作業</t>
    <phoneticPr fontId="5"/>
  </si>
  <si>
    <t>④共同利用施設の保全管理</t>
    <rPh sb="1" eb="3">
      <t>キョウドウ</t>
    </rPh>
    <rPh sb="3" eb="5">
      <t>リヨウ</t>
    </rPh>
    <rPh sb="5" eb="7">
      <t>シセツ</t>
    </rPh>
    <rPh sb="8" eb="10">
      <t>ホゼン</t>
    </rPh>
    <rPh sb="10" eb="12">
      <t>カンリ</t>
    </rPh>
    <phoneticPr fontId="5"/>
  </si>
  <si>
    <t>②高齢農家の農用地に係る管理作業</t>
    <phoneticPr fontId="5"/>
  </si>
  <si>
    <t>⑤その他</t>
    <phoneticPr fontId="5"/>
  </si>
  <si>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5"/>
  </si>
  <si>
    <t/>
  </si>
  <si>
    <t>①担い手の人材・機材の有効活用、連携強化</t>
    <phoneticPr fontId="5"/>
  </si>
  <si>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5"/>
  </si>
  <si>
    <t>②入り作等の近隣の担い手との協力</t>
    <phoneticPr fontId="5"/>
  </si>
  <si>
    <t>⑥集落間の連携や広域的な活動</t>
    <rPh sb="1" eb="4">
      <t>シュウラクカン</t>
    </rPh>
    <rPh sb="5" eb="7">
      <t>レンケイ</t>
    </rPh>
    <rPh sb="8" eb="11">
      <t>コウイキテキ</t>
    </rPh>
    <rPh sb="12" eb="14">
      <t>カツドウ</t>
    </rPh>
    <phoneticPr fontId="5"/>
  </si>
  <si>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5"/>
  </si>
  <si>
    <t>⑦その他</t>
    <phoneticPr fontId="5"/>
  </si>
  <si>
    <t>④新たな保全管理の担い手の確保</t>
    <rPh sb="1" eb="2">
      <t>アラ</t>
    </rPh>
    <rPh sb="4" eb="6">
      <t>ホゼン</t>
    </rPh>
    <rPh sb="6" eb="8">
      <t>カンリ</t>
    </rPh>
    <rPh sb="9" eb="10">
      <t>ニナ</t>
    </rPh>
    <rPh sb="11" eb="12">
      <t>テ</t>
    </rPh>
    <rPh sb="13" eb="15">
      <t>カクホ</t>
    </rPh>
    <phoneticPr fontId="5"/>
  </si>
  <si>
    <t>17．入り作農家や土地持ち非農家を含む
　 　農業者の検討会の開催</t>
    <rPh sb="6" eb="8">
      <t>ノウカ</t>
    </rPh>
    <phoneticPr fontId="5"/>
  </si>
  <si>
    <t>18．農業者に対する意向調査、農業者による現地調査</t>
    <phoneticPr fontId="5"/>
  </si>
  <si>
    <t>22．有識者等による研修会、検討会の開催</t>
    <rPh sb="3" eb="6">
      <t>ユウシキシャ</t>
    </rPh>
    <rPh sb="6" eb="7">
      <t>トウ</t>
    </rPh>
    <rPh sb="10" eb="13">
      <t>ケンシュウカイ</t>
    </rPh>
    <rPh sb="14" eb="17">
      <t>ケントウカイ</t>
    </rPh>
    <rPh sb="18" eb="20">
      <t>カイサイ</t>
    </rPh>
    <phoneticPr fontId="5"/>
  </si>
  <si>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5"/>
  </si>
  <si>
    <t>23．その他</t>
    <phoneticPr fontId="5"/>
  </si>
  <si>
    <t>　１）施設の軽微な補修、農村環境保全活動</t>
    <rPh sb="3" eb="5">
      <t>シセツ</t>
    </rPh>
    <rPh sb="6" eb="8">
      <t>ケイビ</t>
    </rPh>
    <rPh sb="9" eb="11">
      <t>ホシュウ</t>
    </rPh>
    <rPh sb="12" eb="14">
      <t>ノウソン</t>
    </rPh>
    <rPh sb="14" eb="16">
      <t>カンキョウ</t>
    </rPh>
    <rPh sb="16" eb="20">
      <t>ホゼンカツドウ</t>
    </rPh>
    <phoneticPr fontId="5"/>
  </si>
  <si>
    <t>施設の軽微な補修</t>
    <rPh sb="0" eb="2">
      <t>シセツ</t>
    </rPh>
    <rPh sb="3" eb="5">
      <t>ケイビ</t>
    </rPh>
    <rPh sb="6" eb="8">
      <t>ホシュウ</t>
    </rPh>
    <phoneticPr fontId="5"/>
  </si>
  <si>
    <t>機能診断・
計画策定</t>
    <rPh sb="0" eb="2">
      <t>キノウ</t>
    </rPh>
    <rPh sb="2" eb="4">
      <t>シンダン</t>
    </rPh>
    <rPh sb="6" eb="8">
      <t>ケイカク</t>
    </rPh>
    <rPh sb="8" eb="10">
      <t>サクテイ</t>
    </rPh>
    <phoneticPr fontId="5"/>
  </si>
  <si>
    <t>24　農用地の機能診断</t>
    <rPh sb="7" eb="9">
      <t>キノウ</t>
    </rPh>
    <rPh sb="9" eb="11">
      <t>シンダン</t>
    </rPh>
    <phoneticPr fontId="5"/>
  </si>
  <si>
    <t>25　水路の機能診断</t>
    <rPh sb="3" eb="5">
      <t>スイロ</t>
    </rPh>
    <phoneticPr fontId="5"/>
  </si>
  <si>
    <t>26　農道の機能診断</t>
    <rPh sb="3" eb="5">
      <t>ノウドウ</t>
    </rPh>
    <phoneticPr fontId="5"/>
  </si>
  <si>
    <t>27　ため池の機能診断</t>
    <rPh sb="5" eb="6">
      <t>イケ</t>
    </rPh>
    <phoneticPr fontId="5"/>
  </si>
  <si>
    <t>28　年度活動計画の策定</t>
    <rPh sb="3" eb="5">
      <t>ネンド</t>
    </rPh>
    <rPh sb="5" eb="7">
      <t>カツドウ</t>
    </rPh>
    <rPh sb="7" eb="9">
      <t>ケイカク</t>
    </rPh>
    <rPh sb="10" eb="12">
      <t>サクテイ</t>
    </rPh>
    <phoneticPr fontId="5"/>
  </si>
  <si>
    <t>29　機能診断・補修技術等に関する研修</t>
    <rPh sb="14" eb="15">
      <t>カン</t>
    </rPh>
    <phoneticPr fontId="5"/>
  </si>
  <si>
    <t>実践活動</t>
    <phoneticPr fontId="5"/>
  </si>
  <si>
    <t>30　農用地の軽微な補修等</t>
    <rPh sb="3" eb="6">
      <t>ノウヨウチ</t>
    </rPh>
    <rPh sb="7" eb="9">
      <t>ケイビ</t>
    </rPh>
    <rPh sb="10" eb="13">
      <t>ホシュウトウ</t>
    </rPh>
    <phoneticPr fontId="5"/>
  </si>
  <si>
    <t>31　水路の軽微な補修等</t>
    <rPh sb="6" eb="8">
      <t>ケイビ</t>
    </rPh>
    <rPh sb="9" eb="12">
      <t>ホシュウトウ</t>
    </rPh>
    <phoneticPr fontId="5"/>
  </si>
  <si>
    <t>32　農道の軽微な補修等</t>
    <rPh sb="6" eb="8">
      <t>ケイビ</t>
    </rPh>
    <rPh sb="9" eb="12">
      <t>ホシュウトウ</t>
    </rPh>
    <phoneticPr fontId="5"/>
  </si>
  <si>
    <t>33　ため池の軽微な補修等</t>
    <rPh sb="7" eb="9">
      <t>ケイビ</t>
    </rPh>
    <rPh sb="10" eb="13">
      <t>ホシュウトウ</t>
    </rPh>
    <phoneticPr fontId="5"/>
  </si>
  <si>
    <t>農村環境保全活動</t>
    <rPh sb="0" eb="2">
      <t>ノウソン</t>
    </rPh>
    <rPh sb="2" eb="4">
      <t>カンキョウ</t>
    </rPh>
    <rPh sb="4" eb="6">
      <t>ホゼン</t>
    </rPh>
    <rPh sb="6" eb="8">
      <t>カツドウ</t>
    </rPh>
    <phoneticPr fontId="5"/>
  </si>
  <si>
    <t>計画策定</t>
    <rPh sb="0" eb="2">
      <t>ケイカク</t>
    </rPh>
    <rPh sb="2" eb="4">
      <t>サクテイ</t>
    </rPh>
    <phoneticPr fontId="5"/>
  </si>
  <si>
    <t>34　生物多様性保全計画の策定</t>
    <rPh sb="3" eb="5">
      <t>セイブツ</t>
    </rPh>
    <rPh sb="5" eb="8">
      <t>タヨウセイ</t>
    </rPh>
    <rPh sb="8" eb="10">
      <t>ホゼン</t>
    </rPh>
    <rPh sb="10" eb="12">
      <t>ケイカク</t>
    </rPh>
    <rPh sb="13" eb="15">
      <t>サクテイ</t>
    </rPh>
    <phoneticPr fontId="5"/>
  </si>
  <si>
    <t>35　水質保全計画、農地保全計画の策定</t>
    <phoneticPr fontId="5"/>
  </si>
  <si>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5"/>
  </si>
  <si>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5"/>
  </si>
  <si>
    <t>38　資源循環計画の策定</t>
    <rPh sb="3" eb="5">
      <t>シゲン</t>
    </rPh>
    <rPh sb="5" eb="7">
      <t>ジュンカン</t>
    </rPh>
    <rPh sb="7" eb="9">
      <t>ケイカク</t>
    </rPh>
    <rPh sb="10" eb="12">
      <t>サクテイ</t>
    </rPh>
    <phoneticPr fontId="5"/>
  </si>
  <si>
    <t>実践活動</t>
    <rPh sb="0" eb="2">
      <t>ジッセン</t>
    </rPh>
    <rPh sb="2" eb="4">
      <t>カツドウ</t>
    </rPh>
    <phoneticPr fontId="5"/>
  </si>
  <si>
    <t>この線より上に行を挿入してください。</t>
    <rPh sb="2" eb="3">
      <t>セン</t>
    </rPh>
    <rPh sb="5" eb="6">
      <t>ウエ</t>
    </rPh>
    <rPh sb="7" eb="8">
      <t>ギョウ</t>
    </rPh>
    <rPh sb="9" eb="11">
      <t>ソウニュウ</t>
    </rPh>
    <phoneticPr fontId="5"/>
  </si>
  <si>
    <t>啓発・普及</t>
    <rPh sb="0" eb="2">
      <t>ケイハツ</t>
    </rPh>
    <rPh sb="3" eb="5">
      <t>フキュウ</t>
    </rPh>
    <phoneticPr fontId="5"/>
  </si>
  <si>
    <t>51　啓発・普及活動</t>
    <rPh sb="3" eb="5">
      <t>ケイハツ</t>
    </rPh>
    <rPh sb="6" eb="8">
      <t>フキュウ</t>
    </rPh>
    <rPh sb="8" eb="10">
      <t>カツドウ</t>
    </rPh>
    <phoneticPr fontId="5"/>
  </si>
  <si>
    <t>備考</t>
    <rPh sb="0" eb="2">
      <t>ビコウ</t>
    </rPh>
    <phoneticPr fontId="5"/>
  </si>
  <si>
    <t>多面的機能の増進を
図る活動</t>
    <rPh sb="0" eb="3">
      <t>タメンテキ</t>
    </rPh>
    <rPh sb="3" eb="5">
      <t>キノウ</t>
    </rPh>
    <rPh sb="6" eb="8">
      <t>ゾウシン</t>
    </rPh>
    <rPh sb="10" eb="11">
      <t>ハカ</t>
    </rPh>
    <rPh sb="12" eb="14">
      <t>カツドウ</t>
    </rPh>
    <phoneticPr fontId="5"/>
  </si>
  <si>
    <t>活動内容</t>
    <rPh sb="0" eb="2">
      <t>カツドウ</t>
    </rPh>
    <rPh sb="2" eb="4">
      <t>ナイヨウ</t>
    </rPh>
    <phoneticPr fontId="5"/>
  </si>
  <si>
    <t>延べ数量</t>
    <rPh sb="0" eb="1">
      <t>ノ</t>
    </rPh>
    <rPh sb="2" eb="4">
      <t>スウリョウ</t>
    </rPh>
    <phoneticPr fontId="5"/>
  </si>
  <si>
    <t>施設区分</t>
    <rPh sb="0" eb="2">
      <t>シセツ</t>
    </rPh>
    <rPh sb="2" eb="4">
      <t>クブン</t>
    </rPh>
    <phoneticPr fontId="5"/>
  </si>
  <si>
    <t>内容</t>
    <rPh sb="0" eb="2">
      <t>ナイヨウ</t>
    </rPh>
    <phoneticPr fontId="5"/>
  </si>
  <si>
    <t>☆直営施工の実施方針について</t>
    <rPh sb="1" eb="3">
      <t>チョクエイ</t>
    </rPh>
    <rPh sb="3" eb="5">
      <t>セコウ</t>
    </rPh>
    <rPh sb="6" eb="8">
      <t>ジッシ</t>
    </rPh>
    <rPh sb="8" eb="10">
      <t>ホウシン</t>
    </rPh>
    <phoneticPr fontId="5"/>
  </si>
  <si>
    <t>直営施工は実施しない</t>
    <rPh sb="0" eb="2">
      <t>チョクエイ</t>
    </rPh>
    <rPh sb="2" eb="4">
      <t>セコウ</t>
    </rPh>
    <rPh sb="5" eb="7">
      <t>ジッシ</t>
    </rPh>
    <phoneticPr fontId="5"/>
  </si>
  <si>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5"/>
  </si>
  <si>
    <t>４．加算措置</t>
    <rPh sb="2" eb="4">
      <t>カサン</t>
    </rPh>
    <rPh sb="4" eb="6">
      <t>ソチ</t>
    </rPh>
    <phoneticPr fontId="5"/>
  </si>
  <si>
    <t>項目</t>
    <rPh sb="0" eb="2">
      <t>コウモク</t>
    </rPh>
    <phoneticPr fontId="5"/>
  </si>
  <si>
    <t>都道府県、市町村が特に認める活動</t>
    <rPh sb="0" eb="4">
      <t>トドウフケン</t>
    </rPh>
    <rPh sb="5" eb="8">
      <t>シチョウソン</t>
    </rPh>
    <rPh sb="9" eb="10">
      <t>トク</t>
    </rPh>
    <rPh sb="11" eb="12">
      <t>ミト</t>
    </rPh>
    <rPh sb="14" eb="16">
      <t>カツドウ</t>
    </rPh>
    <phoneticPr fontId="5"/>
  </si>
  <si>
    <t>適用条件の確認</t>
    <rPh sb="0" eb="2">
      <t>テキヨウ</t>
    </rPh>
    <rPh sb="2" eb="4">
      <t>ジョウケン</t>
    </rPh>
    <rPh sb="5" eb="7">
      <t>カクニン</t>
    </rPh>
    <phoneticPr fontId="5"/>
  </si>
  <si>
    <t>①　多面的機能の更なる増進に向けた活動への支援を受ける</t>
    <rPh sb="8" eb="9">
      <t>サラ</t>
    </rPh>
    <rPh sb="17" eb="19">
      <t>カツドウ</t>
    </rPh>
    <phoneticPr fontId="5"/>
  </si>
  <si>
    <t>②　農業者以外の割合</t>
    <rPh sb="2" eb="5">
      <t>ノウギョウシャ</t>
    </rPh>
    <rPh sb="5" eb="7">
      <t>イガイ</t>
    </rPh>
    <rPh sb="8" eb="10">
      <t>ワリアイ</t>
    </rPh>
    <phoneticPr fontId="5"/>
  </si>
  <si>
    <t>・</t>
    <phoneticPr fontId="5"/>
  </si>
  <si>
    <t>組織の構成員</t>
  </si>
  <si>
    <t>農業者</t>
    <rPh sb="0" eb="3">
      <t>ノウギョウシャ</t>
    </rPh>
    <phoneticPr fontId="5"/>
  </si>
  <si>
    <t>個人</t>
    <rPh sb="0" eb="2">
      <t>コジン</t>
    </rPh>
    <phoneticPr fontId="5"/>
  </si>
  <si>
    <t>+団体</t>
    <phoneticPr fontId="5"/>
  </si>
  <si>
    <t>=</t>
    <phoneticPr fontId="5"/>
  </si>
  <si>
    <t>農業者以外</t>
    <rPh sb="0" eb="3">
      <t>ノウギョウシャ</t>
    </rPh>
    <rPh sb="3" eb="5">
      <t>イガイ</t>
    </rPh>
    <phoneticPr fontId="5"/>
  </si>
  <si>
    <t>+団体</t>
    <phoneticPr fontId="5"/>
  </si>
  <si>
    <t>=</t>
    <phoneticPr fontId="5"/>
  </si>
  <si>
    <t>･･･①</t>
    <phoneticPr fontId="5"/>
  </si>
  <si>
    <t>･･･②</t>
    <phoneticPr fontId="5"/>
  </si>
  <si>
    <t>・</t>
    <phoneticPr fontId="5"/>
  </si>
  <si>
    <t>農業者以外の割合</t>
    <rPh sb="0" eb="3">
      <t>ノウギョウシャ</t>
    </rPh>
    <rPh sb="3" eb="5">
      <t>イガイ</t>
    </rPh>
    <rPh sb="6" eb="8">
      <t>ワリアイ</t>
    </rPh>
    <phoneticPr fontId="5"/>
  </si>
  <si>
    <t>・・・ ①／②</t>
    <phoneticPr fontId="5"/>
  </si>
  <si>
    <t>+ 団体の構成員のうち、共同活動に参加する人数</t>
    <phoneticPr fontId="5"/>
  </si>
  <si>
    <t>=</t>
    <phoneticPr fontId="5"/>
  </si>
  <si>
    <t>共同活動に参加する構成員の総人数</t>
    <phoneticPr fontId="5"/>
  </si>
  <si>
    <t>のうち、８割にあたる</t>
    <rPh sb="4" eb="5">
      <t>ワリ</t>
    </rPh>
    <phoneticPr fontId="5"/>
  </si>
  <si>
    <t>以上が</t>
    <phoneticPr fontId="5"/>
  </si>
  <si>
    <t>参加する実践活動を毎年度行う。</t>
    <rPh sb="0" eb="2">
      <t>サンカ</t>
    </rPh>
    <rPh sb="4" eb="6">
      <t>ジッセン</t>
    </rPh>
    <rPh sb="6" eb="8">
      <t>カツドウ</t>
    </rPh>
    <rPh sb="9" eb="12">
      <t>マイネンド</t>
    </rPh>
    <rPh sb="12" eb="13">
      <t>オコナ</t>
    </rPh>
    <phoneticPr fontId="5"/>
  </si>
  <si>
    <t>区分</t>
    <rPh sb="0" eb="2">
      <t>クブン</t>
    </rPh>
    <phoneticPr fontId="5"/>
  </si>
  <si>
    <t>該当するものに○</t>
    <rPh sb="0" eb="2">
      <t>ガイトウ</t>
    </rPh>
    <phoneticPr fontId="5"/>
  </si>
  <si>
    <t>交付額</t>
    <rPh sb="0" eb="3">
      <t>コウフガク</t>
    </rPh>
    <phoneticPr fontId="5"/>
  </si>
  <si>
    <t>３集落以上
又は50ha以上200ha未満</t>
    <rPh sb="1" eb="3">
      <t>シュウラク</t>
    </rPh>
    <rPh sb="3" eb="5">
      <t>イジョウ</t>
    </rPh>
    <rPh sb="6" eb="7">
      <t>マタ</t>
    </rPh>
    <rPh sb="12" eb="14">
      <t>イジョウ</t>
    </rPh>
    <rPh sb="19" eb="21">
      <t>ミマン</t>
    </rPh>
    <phoneticPr fontId="5"/>
  </si>
  <si>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5"/>
  </si>
  <si>
    <t>1,000ha以上</t>
    <rPh sb="7" eb="9">
      <t>イジョウ</t>
    </rPh>
    <phoneticPr fontId="5"/>
  </si>
  <si>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5"/>
  </si>
  <si>
    <t>（別添１）</t>
    <rPh sb="1" eb="3">
      <t>ベッテン</t>
    </rPh>
    <phoneticPr fontId="5"/>
  </si>
  <si>
    <t>実施区域位置図</t>
    <rPh sb="0" eb="2">
      <t>ジッシ</t>
    </rPh>
    <rPh sb="2" eb="4">
      <t>クイキ</t>
    </rPh>
    <rPh sb="4" eb="7">
      <t>イチズ</t>
    </rPh>
    <phoneticPr fontId="5"/>
  </si>
  <si>
    <t>組織名称：</t>
    <phoneticPr fontId="5"/>
  </si>
  <si>
    <t>１号事業（多面支払）</t>
    <rPh sb="7" eb="9">
      <t>シハライ</t>
    </rPh>
    <phoneticPr fontId="5"/>
  </si>
  <si>
    <t>2号事業（中山間直払）</t>
  </si>
  <si>
    <t>３号事業（環境直払）</t>
    <rPh sb="5" eb="7">
      <t>カンキョウ</t>
    </rPh>
    <rPh sb="7" eb="9">
      <t>チョクバライ</t>
    </rPh>
    <phoneticPr fontId="5"/>
  </si>
  <si>
    <t>構成員一覧</t>
    <rPh sb="0" eb="3">
      <t>コウセイイン</t>
    </rPh>
    <rPh sb="3" eb="5">
      <t>イチラン</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</si>
  <si>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</si>
  <si>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</si>
  <si>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</si>
  <si>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</si>
  <si>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</si>
  <si>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</si>
  <si>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</si>
  <si>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</si>
  <si>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</si>
  <si>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</si>
  <si>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</si>
  <si>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</si>
  <si>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</si>
  <si>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</si>
  <si>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</si>
  <si>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</si>
  <si>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</si>
  <si>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</si>
  <si>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</si>
  <si>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</si>
  <si>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</si>
  <si>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</si>
  <si>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</si>
  <si>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</si>
  <si>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</si>
  <si>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</si>
  <si>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</si>
  <si>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</si>
  <si>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</si>
  <si>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</si>
  <si>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</si>
  <si>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</si>
  <si>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</si>
  <si>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</si>
  <si>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</si>
  <si>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</si>
  <si>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</si>
  <si>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</si>
  <si>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</si>
  <si>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</si>
  <si>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</si>
  <si>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</si>
  <si>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</si>
  <si>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</si>
  <si>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</si>
  <si>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</si>
  <si>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</si>
  <si>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</si>
  <si>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</si>
  <si>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</si>
  <si>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</si>
  <si>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</si>
  <si>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</si>
  <si>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</si>
  <si>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</si>
  <si>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</si>
  <si>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</si>
  <si>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</si>
  <si>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</si>
  <si>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</si>
  <si>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</si>
  <si>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</si>
  <si>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</si>
  <si>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</si>
  <si>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</si>
  <si>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</si>
  <si>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</si>
  <si>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</si>
  <si>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</si>
  <si>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</si>
  <si>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</si>
  <si>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</si>
  <si>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</si>
  <si>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</si>
  <si>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</si>
  <si>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</si>
  <si>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</si>
  <si>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</si>
  <si>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</si>
  <si>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</si>
  <si>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</si>
  <si>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</si>
  <si>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</si>
  <si>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</si>
  <si>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</si>
  <si>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</si>
  <si>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</si>
  <si>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</si>
  <si>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</si>
  <si>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</si>
  <si>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</si>
  <si>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</si>
  <si>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</si>
  <si>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</si>
  <si>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</si>
  <si>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</si>
  <si>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</si>
  <si>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</si>
  <si>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</si>
  <si>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</si>
  <si>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</si>
  <si>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</si>
  <si>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</si>
  <si>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</si>
  <si>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</si>
  <si>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</si>
  <si>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</si>
  <si>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</si>
  <si>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</si>
  <si>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</si>
  <si>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</si>
  <si>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</si>
  <si>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</si>
  <si>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</si>
  <si>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</si>
  <si>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</si>
  <si>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</si>
  <si>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</si>
  <si>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</si>
  <si>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</si>
  <si>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</si>
  <si>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</si>
  <si>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</si>
  <si>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</si>
  <si>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</si>
  <si>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</si>
  <si>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</si>
  <si>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</si>
  <si>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</si>
  <si>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</si>
  <si>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</si>
  <si>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</si>
  <si>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</si>
  <si>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</si>
  <si>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</si>
  <si>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</si>
  <si>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</si>
  <si>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</si>
  <si>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</si>
  <si>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</si>
  <si>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</si>
  <si>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</si>
  <si>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52　遊休農地の有効活用</t>
    <rPh sb="3" eb="5">
      <t>ユウキュウ</t>
    </rPh>
    <rPh sb="5" eb="7">
      <t>ノウチ</t>
    </rPh>
    <rPh sb="8" eb="10">
      <t>ユウコウ</t>
    </rPh>
    <rPh sb="10" eb="12">
      <t>カツヨウ</t>
    </rPh>
    <phoneticPr fontId="3"/>
  </si>
  <si>
    <t>54 地域住民による直営施工</t>
  </si>
  <si>
    <t>54　地域住民による直営施工</t>
    <rPh sb="3" eb="5">
      <t>チイキ</t>
    </rPh>
    <rPh sb="5" eb="7">
      <t>ジュウミン</t>
    </rPh>
    <rPh sb="10" eb="12">
      <t>チョクエイ</t>
    </rPh>
    <rPh sb="12" eb="14">
      <t>セコウ</t>
    </rPh>
    <phoneticPr fontId="3"/>
  </si>
  <si>
    <t>55 防災・減災力の強化</t>
  </si>
  <si>
    <t>55　防災・減災力の強化</t>
    <rPh sb="3" eb="5">
      <t>ボウサイ</t>
    </rPh>
    <rPh sb="6" eb="7">
      <t>ゲン</t>
    </rPh>
    <rPh sb="7" eb="8">
      <t>サイ</t>
    </rPh>
    <rPh sb="8" eb="9">
      <t>リョク</t>
    </rPh>
    <rPh sb="10" eb="12">
      <t>キョウカ</t>
    </rPh>
    <phoneticPr fontId="3"/>
  </si>
  <si>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</si>
  <si>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</si>
  <si>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</si>
  <si>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</si>
  <si>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</si>
  <si>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3"/>
  </si>
  <si>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</si>
  <si>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</si>
  <si>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</si>
  <si>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</si>
  <si>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</si>
  <si>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</si>
  <si>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</si>
  <si>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</si>
  <si>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</si>
  <si>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</si>
  <si>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</si>
  <si>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</si>
  <si>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</si>
  <si>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</si>
  <si>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t>
    <phoneticPr fontId="5"/>
  </si>
  <si>
    <t>□</t>
    <phoneticPr fontId="5"/>
  </si>
  <si>
    <t>広域活動組織となるための規模要件を満たさない場合は○</t>
    <phoneticPr fontId="5"/>
  </si>
  <si>
    <t>令和</t>
    <rPh sb="0" eb="2">
      <t>レイワ</t>
    </rPh>
    <phoneticPr fontId="5"/>
  </si>
  <si>
    <t>地域振興立法の適用</t>
    <rPh sb="0" eb="2">
      <t>チイキ</t>
    </rPh>
    <rPh sb="2" eb="4">
      <t>シンコウ</t>
    </rPh>
    <rPh sb="4" eb="6">
      <t>リッポウ</t>
    </rPh>
    <rPh sb="7" eb="9">
      <t>テキヨウ</t>
    </rPh>
    <phoneticPr fontId="5"/>
  </si>
  <si>
    <t>のうち、6割にあたる</t>
    <phoneticPr fontId="5"/>
  </si>
  <si>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5"/>
  </si>
  <si>
    <t>（２）資源向上支払（共同）</t>
    <rPh sb="3" eb="5">
      <t>シゲン</t>
    </rPh>
    <rPh sb="5" eb="7">
      <t>コウジョウ</t>
    </rPh>
    <rPh sb="7" eb="9">
      <t>シハライ</t>
    </rPh>
    <rPh sb="10" eb="12">
      <t>キョウドウ</t>
    </rPh>
    <phoneticPr fontId="5"/>
  </si>
  <si>
    <t>（３）資源向上支払（長寿命化）</t>
    <rPh sb="3" eb="5">
      <t>シゲン</t>
    </rPh>
    <rPh sb="5" eb="7">
      <t>コウジョウ</t>
    </rPh>
    <rPh sb="7" eb="9">
      <t>シハライ</t>
    </rPh>
    <rPh sb="10" eb="14">
      <t>チョウジュミョウカ</t>
    </rPh>
    <phoneticPr fontId="5"/>
  </si>
  <si>
    <t>指定棚田地域の該当状況</t>
    <rPh sb="0" eb="2">
      <t>シテイ</t>
    </rPh>
    <rPh sb="2" eb="4">
      <t>タナダ</t>
    </rPh>
    <rPh sb="4" eb="6">
      <t>チイキ</t>
    </rPh>
    <rPh sb="7" eb="9">
      <t>ガイトウ</t>
    </rPh>
    <rPh sb="9" eb="11">
      <t>ジョウキョウ</t>
    </rPh>
    <phoneticPr fontId="5"/>
  </si>
  <si>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5"/>
  </si>
  <si>
    <t>重複面積
（多面支払・中山間直払）</t>
    <phoneticPr fontId="5"/>
  </si>
  <si>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5"/>
  </si>
  <si>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5"/>
  </si>
  <si>
    <t>③－２　あるいは、役員に女性が</t>
    <rPh sb="9" eb="11">
      <t>ヤクイン</t>
    </rPh>
    <rPh sb="12" eb="14">
      <t>ジョセイ</t>
    </rPh>
    <phoneticPr fontId="5"/>
  </si>
  <si>
    <t>③－１、２いずれの場合も、共同活動に参加する構成員の総人数の内訳がわかる名簿（様式自由）を添付してください。</t>
    <phoneticPr fontId="5"/>
  </si>
  <si>
    <t>3 事務・組織運営等に関する研修、機械の安全使用に関する研修</t>
    <phoneticPr fontId="5"/>
  </si>
  <si>
    <t>57 やすらぎ・福祉及び教育機能の活用</t>
    <phoneticPr fontId="5"/>
  </si>
  <si>
    <t>57　やすらぎ・福祉及び教育機能の活用</t>
    <rPh sb="8" eb="10">
      <t>フクシ</t>
    </rPh>
    <rPh sb="10" eb="11">
      <t>オヨ</t>
    </rPh>
    <rPh sb="12" eb="14">
      <t>キョウイク</t>
    </rPh>
    <rPh sb="14" eb="16">
      <t>キノウ</t>
    </rPh>
    <rPh sb="17" eb="19">
      <t>カツヨウ</t>
    </rPh>
    <phoneticPr fontId="3"/>
  </si>
  <si>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5"/>
  </si>
  <si>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5"/>
  </si>
  <si>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5"/>
  </si>
  <si>
    <r>
      <t>③</t>
    </r>
    <r>
      <rPr>
        <sz val="9.5"/>
        <rFont val="HG丸ｺﾞｼｯｸM-PRO"/>
        <family val="3"/>
        <charset val="128"/>
      </rPr>
      <t>地域外の経営体との協力・役割分担による保全管理</t>
    </r>
    <phoneticPr fontId="5"/>
  </si>
  <si>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5"/>
  </si>
  <si>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5"/>
  </si>
  <si>
    <t>　個人</t>
    <phoneticPr fontId="5"/>
  </si>
  <si>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5"/>
  </si>
  <si>
    <t>全対象農用地面積</t>
    <rPh sb="0" eb="1">
      <t>ゼン</t>
    </rPh>
    <rPh sb="1" eb="3">
      <t>タイショウ</t>
    </rPh>
    <rPh sb="3" eb="6">
      <t>ノウヨウチ</t>
    </rPh>
    <rPh sb="6" eb="8">
      <t>メンセキ</t>
    </rPh>
    <phoneticPr fontId="5"/>
  </si>
  <si>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5"/>
  </si>
  <si>
    <t>年度</t>
    <rPh sb="0" eb="2">
      <t>ネンド</t>
    </rPh>
    <phoneticPr fontId="5"/>
  </si>
  <si>
    <t>活動組織名称：</t>
    <rPh sb="0" eb="2">
      <t>カツドウ</t>
    </rPh>
    <rPh sb="2" eb="4">
      <t>ソシキ</t>
    </rPh>
    <rPh sb="4" eb="6">
      <t>メイショウ</t>
    </rPh>
    <phoneticPr fontId="5"/>
  </si>
  <si>
    <t>ｂ　実施計画</t>
    <rPh sb="2" eb="4">
      <t>ジッシ</t>
    </rPh>
    <rPh sb="4" eb="6">
      <t>ケイカク</t>
    </rPh>
    <phoneticPr fontId="5"/>
  </si>
  <si>
    <t>年度</t>
    <rPh sb="0" eb="2">
      <t>ネンド</t>
    </rPh>
    <phoneticPr fontId="5"/>
  </si>
  <si>
    <t>年当たりの
加算額</t>
    <rPh sb="0" eb="1">
      <t>ネン</t>
    </rPh>
    <rPh sb="1" eb="2">
      <t>ア</t>
    </rPh>
    <rPh sb="6" eb="8">
      <t>カサン</t>
    </rPh>
    <rPh sb="8" eb="9">
      <t>ガク</t>
    </rPh>
    <phoneticPr fontId="5"/>
  </si>
  <si>
    <t>年次計画・実施体制等</t>
    <rPh sb="0" eb="2">
      <t>ネンジ</t>
    </rPh>
    <rPh sb="2" eb="4">
      <t>ケイカク</t>
    </rPh>
    <rPh sb="5" eb="7">
      <t>ジッシ</t>
    </rPh>
    <rPh sb="7" eb="9">
      <t>タイセイ</t>
    </rPh>
    <rPh sb="9" eb="10">
      <t>ナド</t>
    </rPh>
    <phoneticPr fontId="5"/>
  </si>
  <si>
    <t>d　活動実施区域位置図</t>
    <rPh sb="2" eb="4">
      <t>カツドウ</t>
    </rPh>
    <rPh sb="4" eb="6">
      <t>ジッシ</t>
    </rPh>
    <rPh sb="6" eb="8">
      <t>クイキ</t>
    </rPh>
    <rPh sb="8" eb="10">
      <t>イチ</t>
    </rPh>
    <rPh sb="10" eb="11">
      <t>ズ</t>
    </rPh>
    <phoneticPr fontId="5"/>
  </si>
  <si>
    <t>うち、実施面積</t>
    <rPh sb="3" eb="5">
      <t>ジッシ</t>
    </rPh>
    <rPh sb="5" eb="7">
      <t>メンセキ</t>
    </rPh>
    <phoneticPr fontId="5"/>
  </si>
  <si>
    <t>a　実施期間</t>
    <rPh sb="2" eb="4">
      <t>ジッシ</t>
    </rPh>
    <rPh sb="4" eb="6">
      <t>キカン</t>
    </rPh>
    <phoneticPr fontId="5"/>
  </si>
  <si>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5"/>
  </si>
  <si>
    <t>田んぼダム実施区域位置図</t>
    <rPh sb="0" eb="1">
      <t>タ</t>
    </rPh>
    <rPh sb="5" eb="7">
      <t>ジッシ</t>
    </rPh>
    <rPh sb="7" eb="9">
      <t>クイキ</t>
    </rPh>
    <rPh sb="9" eb="11">
      <t>イチ</t>
    </rPh>
    <rPh sb="11" eb="12">
      <t>ズ</t>
    </rPh>
    <phoneticPr fontId="5"/>
  </si>
  <si>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5"/>
  </si>
  <si>
    <t>集落名</t>
    <rPh sb="0" eb="2">
      <t>シュウラク</t>
    </rPh>
    <rPh sb="2" eb="3">
      <t>メイ</t>
    </rPh>
    <phoneticPr fontId="5"/>
  </si>
  <si>
    <t>実施面積の
割合</t>
    <phoneticPr fontId="5"/>
  </si>
  <si>
    <t>対象農用地面積</t>
    <phoneticPr fontId="5"/>
  </si>
  <si>
    <t>活動区分</t>
    <rPh sb="0" eb="2">
      <t>カツドウ</t>
    </rPh>
    <rPh sb="2" eb="4">
      <t>クブン</t>
    </rPh>
    <phoneticPr fontId="5"/>
  </si>
  <si>
    <t>２）今後、地域で取り組んでいくべき保全管理の内容を①～⑤から1項目以上選んでください。</t>
    <phoneticPr fontId="5"/>
  </si>
  <si>
    <t>（別添３）</t>
    <rPh sb="1" eb="3">
      <t>ベッテン</t>
    </rPh>
    <phoneticPr fontId="5"/>
  </si>
  <si>
    <t>開始年度</t>
    <rPh sb="0" eb="2">
      <t>カイシ</t>
    </rPh>
    <rPh sb="2" eb="4">
      <t>ネンド</t>
    </rPh>
    <phoneticPr fontId="5"/>
  </si>
  <si>
    <t>最終年度</t>
    <rPh sb="0" eb="2">
      <t>サイシュウ</t>
    </rPh>
    <rPh sb="2" eb="4">
      <t>ネンド</t>
    </rPh>
    <phoneticPr fontId="5"/>
  </si>
  <si>
    <t>別添３「田んぼダム実施区域位置図」のとおり</t>
    <rPh sb="0" eb="2">
      <t>ベッテン</t>
    </rPh>
    <rPh sb="4" eb="5">
      <t>タ</t>
    </rPh>
    <rPh sb="9" eb="11">
      <t>ジッシ</t>
    </rPh>
    <rPh sb="11" eb="13">
      <t>クイキ</t>
    </rPh>
    <rPh sb="13" eb="15">
      <t>イチ</t>
    </rPh>
    <rPh sb="15" eb="16">
      <t>ズ</t>
    </rPh>
    <phoneticPr fontId="5"/>
  </si>
  <si>
    <t>　※なお、別添１「実施区域位置図」に田んぼダム実施区域位置を記載している場合、別添３は省略できる。</t>
    <rPh sb="39" eb="41">
      <t>ベッテン</t>
    </rPh>
    <phoneticPr fontId="5"/>
  </si>
  <si>
    <t>○年○月○日</t>
    <rPh sb="1" eb="2">
      <t>ネン</t>
    </rPh>
    <rPh sb="3" eb="4">
      <t>ガツ</t>
    </rPh>
    <rPh sb="5" eb="6">
      <t>ニチ</t>
    </rPh>
    <phoneticPr fontId="5"/>
  </si>
  <si>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5"/>
  </si>
  <si>
    <t>53 鳥獣被害防止対策及び環境改善活動の強化</t>
    <rPh sb="3" eb="5">
      <t>チョウジュウ</t>
    </rPh>
    <rPh sb="5" eb="7">
      <t>ヒガイ</t>
    </rPh>
    <rPh sb="7" eb="9">
      <t>ボウシ</t>
    </rPh>
    <rPh sb="9" eb="11">
      <t>タイサク</t>
    </rPh>
    <rPh sb="11" eb="12">
      <t>オヨ</t>
    </rPh>
    <phoneticPr fontId="5"/>
  </si>
  <si>
    <t>（様式第１－３号）</t>
    <rPh sb="1" eb="3">
      <t>ヨウシキ</t>
    </rPh>
    <phoneticPr fontId="5"/>
  </si>
  <si>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5"/>
  </si>
  <si>
    <t>４） ２）で選んだ内容に取り組むため、毎年実践する活動を17～23から1項目以上選んでください。</t>
    <rPh sb="19" eb="21">
      <t>マイトシ</t>
    </rPh>
    <rPh sb="21" eb="23">
      <t>ジッセン</t>
    </rPh>
    <phoneticPr fontId="5"/>
  </si>
  <si>
    <t>前年度又は変更前の活動</t>
    <rPh sb="0" eb="3">
      <t>ゼンネンド</t>
    </rPh>
    <rPh sb="3" eb="4">
      <t>マタ</t>
    </rPh>
    <rPh sb="5" eb="7">
      <t>ヘンコウ</t>
    </rPh>
    <rPh sb="7" eb="8">
      <t>マエ</t>
    </rPh>
    <phoneticPr fontId="5"/>
  </si>
  <si>
    <t>集計用の市町村コード一覧表</t>
    <rPh sb="0" eb="2">
      <t>シュウケイ</t>
    </rPh>
    <rPh sb="2" eb="3">
      <t>ヨウ</t>
    </rPh>
    <rPh sb="4" eb="7">
      <t>シチョウソン</t>
    </rPh>
    <rPh sb="10" eb="12">
      <t>イチラン</t>
    </rPh>
    <rPh sb="12" eb="13">
      <t>ヒョウ</t>
    </rPh>
    <phoneticPr fontId="5"/>
  </si>
  <si>
    <t>市町村コード</t>
    <rPh sb="0" eb="3">
      <t>シチョウソン</t>
    </rPh>
    <phoneticPr fontId="5"/>
  </si>
  <si>
    <t>市町村の確認用様式</t>
    <rPh sb="0" eb="3">
      <t>シチョウソン</t>
    </rPh>
    <rPh sb="4" eb="6">
      <t>カクニン</t>
    </rPh>
    <rPh sb="6" eb="7">
      <t>ヨウ</t>
    </rPh>
    <rPh sb="7" eb="9">
      <t>ヨウシキ</t>
    </rPh>
    <phoneticPr fontId="5"/>
  </si>
  <si>
    <t>別記3-1(3)</t>
    <rPh sb="0" eb="2">
      <t>ベッキ</t>
    </rPh>
    <phoneticPr fontId="5"/>
  </si>
  <si>
    <t>別記3-1(2)</t>
    <rPh sb="0" eb="2">
      <t>ベッキ</t>
    </rPh>
    <phoneticPr fontId="5"/>
  </si>
  <si>
    <t>別記3-1(1)</t>
    <rPh sb="0" eb="2">
      <t>ベッキ</t>
    </rPh>
    <phoneticPr fontId="5"/>
  </si>
  <si>
    <t>市町村が都道府県に報告する様式</t>
    <rPh sb="0" eb="3">
      <t>シチョウソン</t>
    </rPh>
    <rPh sb="4" eb="8">
      <t>トドウフケン</t>
    </rPh>
    <rPh sb="9" eb="11">
      <t>ホウコク</t>
    </rPh>
    <rPh sb="13" eb="15">
      <t>ヨウシキ</t>
    </rPh>
    <phoneticPr fontId="5"/>
  </si>
  <si>
    <t>市町村用</t>
    <rPh sb="0" eb="3">
      <t>シチョウソン</t>
    </rPh>
    <rPh sb="3" eb="4">
      <t>ヨウ</t>
    </rPh>
    <phoneticPr fontId="5"/>
  </si>
  <si>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5"/>
  </si>
  <si>
    <t>選択肢</t>
    <rPh sb="0" eb="3">
      <t>センタクシ</t>
    </rPh>
    <phoneticPr fontId="5"/>
  </si>
  <si>
    <t>提出の必要性</t>
    <rPh sb="0" eb="2">
      <t>テイシュツ</t>
    </rPh>
    <rPh sb="3" eb="5">
      <t>ヒツヨウ</t>
    </rPh>
    <rPh sb="5" eb="6">
      <t>セイ</t>
    </rPh>
    <phoneticPr fontId="5"/>
  </si>
  <si>
    <t>シート名</t>
    <rPh sb="3" eb="4">
      <t>メイ</t>
    </rPh>
    <phoneticPr fontId="5"/>
  </si>
  <si>
    <t>４．その他のシート（活動組織の方は入力不要です）</t>
    <rPh sb="4" eb="5">
      <t>タ</t>
    </rPh>
    <rPh sb="10" eb="12">
      <t>カツドウ</t>
    </rPh>
    <rPh sb="12" eb="14">
      <t>ソシキ</t>
    </rPh>
    <rPh sb="15" eb="16">
      <t>カタ</t>
    </rPh>
    <rPh sb="17" eb="19">
      <t>ニュウリョク</t>
    </rPh>
    <rPh sb="19" eb="21">
      <t>フヨウ</t>
    </rPh>
    <phoneticPr fontId="5"/>
  </si>
  <si>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5"/>
  </si>
  <si>
    <t>取組番号表</t>
    <rPh sb="0" eb="2">
      <t>トリクミ</t>
    </rPh>
    <rPh sb="2" eb="4">
      <t>バンゴウ</t>
    </rPh>
    <rPh sb="4" eb="5">
      <t>ヒョウ</t>
    </rPh>
    <phoneticPr fontId="5"/>
  </si>
  <si>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5"/>
  </si>
  <si>
    <t>取組番号早見表</t>
    <rPh sb="0" eb="1">
      <t>ト</t>
    </rPh>
    <rPh sb="1" eb="2">
      <t>ク</t>
    </rPh>
    <rPh sb="2" eb="4">
      <t>バンゴウ</t>
    </rPh>
    <rPh sb="4" eb="7">
      <t>ハヤミヒョウ</t>
    </rPh>
    <phoneticPr fontId="5"/>
  </si>
  <si>
    <t>３．取組番号表</t>
    <rPh sb="2" eb="3">
      <t>ト</t>
    </rPh>
    <rPh sb="3" eb="4">
      <t>ク</t>
    </rPh>
    <rPh sb="4" eb="6">
      <t>バンゴウ</t>
    </rPh>
    <rPh sb="6" eb="7">
      <t>ヒョウ</t>
    </rPh>
    <phoneticPr fontId="5"/>
  </si>
  <si>
    <t>必要に応じて</t>
    <rPh sb="0" eb="2">
      <t>ヒツヨウ</t>
    </rPh>
    <rPh sb="3" eb="4">
      <t>オウ</t>
    </rPh>
    <phoneticPr fontId="5"/>
  </si>
  <si>
    <t>持越金の使用予定表</t>
    <rPh sb="0" eb="2">
      <t>モチコシ</t>
    </rPh>
    <rPh sb="2" eb="3">
      <t>カネ</t>
    </rPh>
    <rPh sb="4" eb="6">
      <t>シヨウ</t>
    </rPh>
    <rPh sb="6" eb="8">
      <t>ヨテイ</t>
    </rPh>
    <rPh sb="8" eb="9">
      <t>ヒョウ</t>
    </rPh>
    <phoneticPr fontId="5"/>
  </si>
  <si>
    <t>様式第1-8号 実施状況報告書</t>
    <rPh sb="2" eb="3">
      <t>ダイ</t>
    </rPh>
    <phoneticPr fontId="5"/>
  </si>
  <si>
    <t>必須</t>
    <rPh sb="0" eb="2">
      <t>ヒッス</t>
    </rPh>
    <phoneticPr fontId="5"/>
  </si>
  <si>
    <t>報告書</t>
    <rPh sb="0" eb="3">
      <t>ホウコクショ</t>
    </rPh>
    <phoneticPr fontId="5"/>
  </si>
  <si>
    <t>様式第1-7号 金銭出納簿</t>
    <rPh sb="2" eb="3">
      <t>ダイ</t>
    </rPh>
    <phoneticPr fontId="5"/>
  </si>
  <si>
    <t>金銭出納簿</t>
    <rPh sb="0" eb="2">
      <t>キンセン</t>
    </rPh>
    <rPh sb="2" eb="5">
      <t>スイトウボ</t>
    </rPh>
    <phoneticPr fontId="5"/>
  </si>
  <si>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5"/>
  </si>
  <si>
    <t>必須に応じて</t>
    <rPh sb="0" eb="2">
      <t>ヒッス</t>
    </rPh>
    <rPh sb="3" eb="4">
      <t>オウ</t>
    </rPh>
    <phoneticPr fontId="5"/>
  </si>
  <si>
    <t>活動記録</t>
    <rPh sb="0" eb="2">
      <t>カツドウ</t>
    </rPh>
    <rPh sb="2" eb="4">
      <t>キロク</t>
    </rPh>
    <phoneticPr fontId="5"/>
  </si>
  <si>
    <t>書類名</t>
    <rPh sb="0" eb="2">
      <t>ショルイ</t>
    </rPh>
    <rPh sb="2" eb="3">
      <t>メイ</t>
    </rPh>
    <phoneticPr fontId="5"/>
  </si>
  <si>
    <t>２．実施状況の報告時に提出するもの</t>
    <rPh sb="2" eb="4">
      <t>ジッシ</t>
    </rPh>
    <rPh sb="4" eb="6">
      <t>ジョウキョウ</t>
    </rPh>
    <rPh sb="7" eb="9">
      <t>ホウコク</t>
    </rPh>
    <rPh sb="9" eb="10">
      <t>ジ</t>
    </rPh>
    <rPh sb="11" eb="13">
      <t>テイシュツ</t>
    </rPh>
    <phoneticPr fontId="5"/>
  </si>
  <si>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5"/>
  </si>
  <si>
    <t>別ファイル</t>
    <rPh sb="0" eb="1">
      <t>ベツ</t>
    </rPh>
    <phoneticPr fontId="5"/>
  </si>
  <si>
    <t>様式第1-5号 工事に関する確認書</t>
    <rPh sb="0" eb="2">
      <t>ヨウシキ</t>
    </rPh>
    <rPh sb="2" eb="3">
      <t>ダイ</t>
    </rPh>
    <rPh sb="6" eb="7">
      <t>ゴウ</t>
    </rPh>
    <phoneticPr fontId="5"/>
  </si>
  <si>
    <t>工事確認書</t>
    <rPh sb="0" eb="2">
      <t>コウジ</t>
    </rPh>
    <rPh sb="2" eb="5">
      <t>カクニンショ</t>
    </rPh>
    <phoneticPr fontId="5"/>
  </si>
  <si>
    <t>様式第1-4号 長寿命化整備計画書</t>
    <rPh sb="0" eb="2">
      <t>ヨウシキ</t>
    </rPh>
    <rPh sb="2" eb="3">
      <t>ダイ</t>
    </rPh>
    <rPh sb="6" eb="7">
      <t>ゴウ</t>
    </rPh>
    <rPh sb="8" eb="12">
      <t>チョウジュミョウカ</t>
    </rPh>
    <rPh sb="12" eb="14">
      <t>セイビ</t>
    </rPh>
    <rPh sb="14" eb="17">
      <t>ケイカクショ</t>
    </rPh>
    <phoneticPr fontId="5"/>
  </si>
  <si>
    <t>長寿命化整備計画</t>
    <rPh sb="0" eb="4">
      <t>チョウジュミョウカ</t>
    </rPh>
    <rPh sb="4" eb="6">
      <t>セイビ</t>
    </rPh>
    <rPh sb="6" eb="8">
      <t>ケイカク</t>
    </rPh>
    <phoneticPr fontId="5"/>
  </si>
  <si>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5"/>
  </si>
  <si>
    <t>活動組織の規約別紙（構成員一覧）</t>
    <rPh sb="0" eb="2">
      <t>カツドウ</t>
    </rPh>
    <rPh sb="2" eb="4">
      <t>ソシキ</t>
    </rPh>
    <rPh sb="5" eb="7">
      <t>キヤク</t>
    </rPh>
    <rPh sb="7" eb="9">
      <t>ベッシ</t>
    </rPh>
    <rPh sb="10" eb="13">
      <t>コウセイイン</t>
    </rPh>
    <rPh sb="13" eb="15">
      <t>イチラン</t>
    </rPh>
    <phoneticPr fontId="5"/>
  </si>
  <si>
    <t>必須（どちらかを提出）</t>
    <rPh sb="0" eb="2">
      <t>ヒッス</t>
    </rPh>
    <rPh sb="8" eb="10">
      <t>テイシュツ</t>
    </rPh>
    <phoneticPr fontId="5"/>
  </si>
  <si>
    <t>様式第1-3号別紙１別添３　田んぼダム実施区域位置図</t>
    <rPh sb="0" eb="2">
      <t>ヨウシキ</t>
    </rPh>
    <rPh sb="2" eb="3">
      <t>ダイ</t>
    </rPh>
    <rPh sb="6" eb="7">
      <t>ゴウ</t>
    </rPh>
    <rPh sb="7" eb="9">
      <t>ベッシ</t>
    </rPh>
    <rPh sb="10" eb="12">
      <t>ベッテン</t>
    </rPh>
    <rPh sb="14" eb="15">
      <t>タ</t>
    </rPh>
    <rPh sb="19" eb="21">
      <t>ジッシ</t>
    </rPh>
    <rPh sb="21" eb="23">
      <t>クイキ</t>
    </rPh>
    <rPh sb="23" eb="25">
      <t>イチ</t>
    </rPh>
    <rPh sb="25" eb="26">
      <t>ズ</t>
    </rPh>
    <phoneticPr fontId="5"/>
  </si>
  <si>
    <t>田んぼダム位置図</t>
    <rPh sb="0" eb="1">
      <t>タ</t>
    </rPh>
    <rPh sb="5" eb="7">
      <t>イチ</t>
    </rPh>
    <rPh sb="7" eb="8">
      <t>ズ</t>
    </rPh>
    <phoneticPr fontId="5"/>
  </si>
  <si>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5"/>
  </si>
  <si>
    <t>位置図</t>
    <rPh sb="0" eb="2">
      <t>イチ</t>
    </rPh>
    <rPh sb="2" eb="3">
      <t>ズ</t>
    </rPh>
    <phoneticPr fontId="5"/>
  </si>
  <si>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5"/>
  </si>
  <si>
    <t>　加算措置</t>
    <rPh sb="1" eb="3">
      <t>カサン</t>
    </rPh>
    <rPh sb="3" eb="5">
      <t>ソチ</t>
    </rPh>
    <phoneticPr fontId="5"/>
  </si>
  <si>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5"/>
  </si>
  <si>
    <t>活動計画書</t>
    <rPh sb="0" eb="2">
      <t>カツドウ</t>
    </rPh>
    <rPh sb="2" eb="5">
      <t>ケイカクショ</t>
    </rPh>
    <phoneticPr fontId="5"/>
  </si>
  <si>
    <t>様式第1-3号 農業の有する多面的機能の発揮の促進に関する活動計画書</t>
    <rPh sb="0" eb="2">
      <t>ヨウシキ</t>
    </rPh>
    <rPh sb="2" eb="3">
      <t>ダイ</t>
    </rPh>
    <rPh sb="6" eb="7">
      <t>ゴウ</t>
    </rPh>
    <rPh sb="8" eb="10">
      <t>ノウギョウ</t>
    </rPh>
    <phoneticPr fontId="5"/>
  </si>
  <si>
    <t>様式１－３号</t>
    <rPh sb="0" eb="2">
      <t>ヨウシキ</t>
    </rPh>
    <rPh sb="5" eb="6">
      <t>ゴウ</t>
    </rPh>
    <phoneticPr fontId="5"/>
  </si>
  <si>
    <t>様式第1-2号 多面的機能発揮促進事業に関する計画</t>
    <rPh sb="0" eb="2">
      <t>ヨウシキ</t>
    </rPh>
    <rPh sb="2" eb="3">
      <t>ダイ</t>
    </rPh>
    <rPh sb="6" eb="7">
      <t>ゴウ</t>
    </rPh>
    <phoneticPr fontId="5"/>
  </si>
  <si>
    <t>様式１－２号</t>
    <rPh sb="0" eb="2">
      <t>ヨウシキ</t>
    </rPh>
    <rPh sb="5" eb="6">
      <t>ゴウ</t>
    </rPh>
    <phoneticPr fontId="5"/>
  </si>
  <si>
    <t>様式第1-1号 多面的機能発揮促進事業に関する計画の認定の申請について</t>
    <rPh sb="0" eb="2">
      <t>ヨウシキ</t>
    </rPh>
    <rPh sb="2" eb="3">
      <t>ダイ</t>
    </rPh>
    <rPh sb="6" eb="7">
      <t>ゴウ</t>
    </rPh>
    <phoneticPr fontId="5"/>
  </si>
  <si>
    <t>様式１－１号</t>
    <rPh sb="0" eb="2">
      <t>ヨウシキ</t>
    </rPh>
    <rPh sb="5" eb="6">
      <t>ゴウ</t>
    </rPh>
    <phoneticPr fontId="5"/>
  </si>
  <si>
    <t>１．事業計画の申請時に提出するもの</t>
    <rPh sb="2" eb="4">
      <t>ジギョウ</t>
    </rPh>
    <rPh sb="4" eb="6">
      <t>ケイカク</t>
    </rPh>
    <rPh sb="7" eb="9">
      <t>シンセイ</t>
    </rPh>
    <rPh sb="9" eb="10">
      <t>トキ</t>
    </rPh>
    <rPh sb="11" eb="13">
      <t>テイシュツ</t>
    </rPh>
    <phoneticPr fontId="5"/>
  </si>
  <si>
    <t>★提出書類と各シートの説明</t>
    <rPh sb="1" eb="3">
      <t>テイシュツ</t>
    </rPh>
    <rPh sb="3" eb="5">
      <t>ショルイ</t>
    </rPh>
    <rPh sb="6" eb="7">
      <t>カク</t>
    </rPh>
    <rPh sb="11" eb="13">
      <t>セツメイ</t>
    </rPh>
    <phoneticPr fontId="5"/>
  </si>
  <si>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5"/>
  </si>
  <si>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5"/>
  </si>
  <si>
    <t>・活動組織の方が入力するセルには、この色が塗ってあります。</t>
    <rPh sb="1" eb="3">
      <t>カツドウ</t>
    </rPh>
    <rPh sb="3" eb="5">
      <t>ソシキ</t>
    </rPh>
    <rPh sb="6" eb="7">
      <t>カタ</t>
    </rPh>
    <rPh sb="8" eb="10">
      <t>ニュウリョク</t>
    </rPh>
    <phoneticPr fontId="5"/>
  </si>
  <si>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5"/>
  </si>
  <si>
    <t>・様式1-1号シートから順番に入力してください。</t>
    <rPh sb="1" eb="3">
      <t>ヨウシキ</t>
    </rPh>
    <rPh sb="6" eb="7">
      <t>ゴウ</t>
    </rPh>
    <phoneticPr fontId="5"/>
  </si>
  <si>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5"/>
  </si>
  <si>
    <t>代表者住所</t>
    <rPh sb="0" eb="3">
      <t>ダイヒョウシャ</t>
    </rPh>
    <rPh sb="3" eb="5">
      <t>ジュウショ</t>
    </rPh>
    <phoneticPr fontId="5"/>
  </si>
  <si>
    <t>代表者名</t>
    <rPh sb="0" eb="3">
      <t>ダイヒョウシャ</t>
    </rPh>
    <rPh sb="3" eb="4">
      <t>メイ</t>
    </rPh>
    <phoneticPr fontId="5"/>
  </si>
  <si>
    <t>対象組織名</t>
    <rPh sb="0" eb="2">
      <t>タイショウ</t>
    </rPh>
    <rPh sb="2" eb="5">
      <t>ソシキメイ</t>
    </rPh>
    <phoneticPr fontId="5"/>
  </si>
  <si>
    <t>　←　「市町村」まで記入してください。</t>
    <rPh sb="4" eb="7">
      <t>シチョウソン</t>
    </rPh>
    <phoneticPr fontId="5"/>
  </si>
  <si>
    <t>市町村名</t>
    <rPh sb="0" eb="4">
      <t>シチョウソンメイ</t>
    </rPh>
    <phoneticPr fontId="5"/>
  </si>
  <si>
    <t>　←　「都道府県」まで記入してください。</t>
    <rPh sb="4" eb="8">
      <t>トドウフケン</t>
    </rPh>
    <rPh sb="11" eb="13">
      <t>キニュウ</t>
    </rPh>
    <phoneticPr fontId="5"/>
  </si>
  <si>
    <t>都道府県名</t>
    <rPh sb="0" eb="4">
      <t>トドウフケン</t>
    </rPh>
    <rPh sb="4" eb="5">
      <t>メイ</t>
    </rPh>
    <phoneticPr fontId="5"/>
  </si>
  <si>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5"/>
  </si>
  <si>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5"/>
  </si>
  <si>
    <t>加算措置</t>
    <rPh sb="0" eb="2">
      <t>カサン</t>
    </rPh>
    <rPh sb="2" eb="4">
      <t>ソチ</t>
    </rPh>
    <phoneticPr fontId="5"/>
  </si>
  <si>
    <t>・色が塗られているマスがありますが、これはパソコンで作成する方向けの目印です。
　色にかかわらず、必要な項目を記入してください。</t>
    <phoneticPr fontId="5"/>
  </si>
  <si>
    <t>・画面下の様式名を選択すると、入力する様式を切り替えることができます。
　左下の◀▶をクリックすることで、隠れている様式を表示させることができます。</t>
    <phoneticPr fontId="5"/>
  </si>
  <si>
    <t>★注意事項（手書きで様式を作成する場合）</t>
    <rPh sb="1" eb="3">
      <t>チュウイ</t>
    </rPh>
    <rPh sb="3" eb="5">
      <t>ジコウ</t>
    </rPh>
    <rPh sb="6" eb="8">
      <t>テガ</t>
    </rPh>
    <rPh sb="10" eb="12">
      <t>ヨウシキ</t>
    </rPh>
    <rPh sb="13" eb="15">
      <t>サクセイ</t>
    </rPh>
    <rPh sb="17" eb="19">
      <t>バアイ</t>
    </rPh>
    <phoneticPr fontId="5"/>
  </si>
  <si>
    <t>都道府県の同意書の写し（都道府県営土地改良施設の管理）</t>
    <phoneticPr fontId="5"/>
  </si>
  <si>
    <t>□</t>
  </si>
  <si>
    <t>３　その他</t>
  </si>
  <si>
    <t>３号事業（環境保全型農業直接支払交付金）</t>
    <phoneticPr fontId="5"/>
  </si>
  <si>
    <t>２号事業（中山間地域等直接支払交付金）</t>
    <phoneticPr fontId="5"/>
  </si>
  <si>
    <t>１号事業（多面的機能支払交付金）</t>
    <phoneticPr fontId="5"/>
  </si>
  <si>
    <t>■</t>
  </si>
  <si>
    <t>２　農業の有する多面的機能の発揮の促進に関する活動計画書</t>
  </si>
  <si>
    <t>１　事業計画</t>
  </si>
  <si>
    <t>記</t>
    <phoneticPr fontId="5"/>
  </si>
  <si>
    <t>　このことについて、農業の有する多面的機能の発揮の促進に関する法律（平成26年法律第78号）第７条第１項の規定に基づき、下記関係書類を添えて認定を申請する。</t>
    <phoneticPr fontId="5"/>
  </si>
  <si>
    <t>多面的機能発揮促進事業に関する計画の認定の申請について</t>
    <phoneticPr fontId="5"/>
  </si>
  <si>
    <t>長　殿</t>
    <rPh sb="0" eb="1">
      <t>チョウ</t>
    </rPh>
    <rPh sb="2" eb="3">
      <t>ドノ</t>
    </rPh>
    <phoneticPr fontId="5"/>
  </si>
  <si>
    <t>（様式第１－１号）</t>
    <phoneticPr fontId="5"/>
  </si>
  <si>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5"/>
  </si>
  <si>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63"/>
  </si>
  <si>
    <t>４ 農業者団体等の構成員に係る事項</t>
  </si>
  <si>
    <t>３ 多面的機能発揮促進事業の実施期間</t>
  </si>
  <si>
    <t xml:space="preserve">  　 ２）活動の内容</t>
    <rPh sb="6" eb="8">
      <t>カツドウ</t>
    </rPh>
    <rPh sb="9" eb="11">
      <t>ナイヨウ</t>
    </rPh>
    <phoneticPr fontId="63"/>
  </si>
  <si>
    <t>（例）　活動計画書「Ⅰ．地区の概要」の「１．活動期間」及び「２．実施区域内の農用地、施設」並びに「（別添１）実施区域位置図」のとおり。</t>
    <rPh sb="1" eb="2">
      <t>レイ</t>
    </rPh>
    <rPh sb="32" eb="34">
      <t>ジッシ</t>
    </rPh>
    <phoneticPr fontId="63"/>
  </si>
  <si>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63"/>
  </si>
  <si>
    <t>　　① １号事業</t>
    <rPh sb="5" eb="6">
      <t>ゴウ</t>
    </rPh>
    <rPh sb="6" eb="8">
      <t>ジギョウ</t>
    </rPh>
    <phoneticPr fontId="63"/>
  </si>
  <si>
    <t>　（２）活動の内容等</t>
    <rPh sb="4" eb="6">
      <t>カツドウ</t>
    </rPh>
    <rPh sb="7" eb="9">
      <t>ナイヨウ</t>
    </rPh>
    <rPh sb="9" eb="10">
      <t>トウ</t>
    </rPh>
    <phoneticPr fontId="63"/>
  </si>
  <si>
    <t>　　② 実施区域</t>
    <phoneticPr fontId="63"/>
  </si>
  <si>
    <r>
      <t>４号事業</t>
    </r>
    <r>
      <rPr>
        <sz val="12"/>
        <color indexed="8"/>
        <rFont val="ＭＳ 明朝"/>
        <family val="1"/>
        <charset val="128"/>
      </rPr>
      <t>（その他農業の有する多面的機能の発揮の促進に資する事業）</t>
    </r>
    <phoneticPr fontId="63"/>
  </si>
  <si>
    <r>
      <t>３号事業</t>
    </r>
    <r>
      <rPr>
        <sz val="12"/>
        <color indexed="8"/>
        <rFont val="ＭＳ 明朝"/>
        <family val="1"/>
        <charset val="128"/>
      </rPr>
      <t>（環境保全型農業直接支払交付金）</t>
    </r>
    <phoneticPr fontId="63"/>
  </si>
  <si>
    <r>
      <t>２号事業</t>
    </r>
    <r>
      <rPr>
        <sz val="12"/>
        <color indexed="8"/>
        <rFont val="ＭＳ 明朝"/>
        <family val="1"/>
        <charset val="128"/>
      </rPr>
      <t>（中山間地域等直接支払交付金）</t>
    </r>
    <phoneticPr fontId="63"/>
  </si>
  <si>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63"/>
  </si>
  <si>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</si>
  <si>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63"/>
  </si>
  <si>
    <r>
      <t>１号事業</t>
    </r>
    <r>
      <rPr>
        <sz val="12"/>
        <color indexed="8"/>
        <rFont val="ＭＳ 明朝"/>
        <family val="1"/>
        <charset val="128"/>
      </rPr>
      <t>（多面的機能支払交付金）</t>
    </r>
    <phoneticPr fontId="63"/>
  </si>
  <si>
    <t>　　① 種類（実施するものに○を付すこと。）</t>
    <phoneticPr fontId="63"/>
  </si>
  <si>
    <t>　（１）多面的機能発揮促進事業の種類及び実施区域</t>
    <phoneticPr fontId="63"/>
  </si>
  <si>
    <t>２ 多面的機能発揮促進事業の内容</t>
    <phoneticPr fontId="63"/>
  </si>
  <si>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5"/>
  </si>
  <si>
    <t>２．目標</t>
    <rPh sb="2" eb="4">
      <t>モクヒョウ</t>
    </rPh>
    <phoneticPr fontId="63"/>
  </si>
  <si>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5"/>
  </si>
  <si>
    <t>１．現況</t>
    <rPh sb="2" eb="4">
      <t>ゲンキョウ</t>
    </rPh>
    <phoneticPr fontId="63"/>
  </si>
  <si>
    <t>１ 多面的機能発揮促進事業の目標</t>
    <phoneticPr fontId="63"/>
  </si>
  <si>
    <t>多面的機能発揮促進事業に関する計画</t>
    <rPh sb="9" eb="11">
      <t>ジギョウ</t>
    </rPh>
    <phoneticPr fontId="63"/>
  </si>
  <si>
    <t>（様式第１－２号）</t>
    <rPh sb="1" eb="3">
      <t>ヨウシキ</t>
    </rPh>
    <phoneticPr fontId="5"/>
  </si>
  <si>
    <t>　対象施設の位置図を添付し、長寿命化対策を行う施設について、活動内容、数量等を記載すること。</t>
    <rPh sb="14" eb="18">
      <t>チョウジュミョウカ</t>
    </rPh>
    <phoneticPr fontId="5"/>
  </si>
  <si>
    <t>（２）　施設の位置図</t>
    <rPh sb="4" eb="6">
      <t>シセツ</t>
    </rPh>
    <rPh sb="7" eb="10">
      <t>イチズ</t>
    </rPh>
    <phoneticPr fontId="5"/>
  </si>
  <si>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5"/>
  </si>
  <si>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
  </si>
  <si>
    <t>工事１件あたりの概算事業費</t>
    <rPh sb="0" eb="2">
      <t>コウジ</t>
    </rPh>
    <rPh sb="3" eb="4">
      <t>ケン</t>
    </rPh>
    <rPh sb="8" eb="10">
      <t>ガイサン</t>
    </rPh>
    <rPh sb="10" eb="13">
      <t>ジギョウヒ</t>
    </rPh>
    <phoneticPr fontId="5"/>
  </si>
  <si>
    <t>実施年度</t>
    <rPh sb="0" eb="2">
      <t>ジッシ</t>
    </rPh>
    <rPh sb="2" eb="4">
      <t>ネンド</t>
    </rPh>
    <phoneticPr fontId="5"/>
  </si>
  <si>
    <t>数量</t>
    <rPh sb="0" eb="2">
      <t>スウリョウ</t>
    </rPh>
    <phoneticPr fontId="5"/>
  </si>
  <si>
    <t>長寿命化対策の内容</t>
    <rPh sb="0" eb="4">
      <t>チョウジュミョウカ</t>
    </rPh>
    <rPh sb="4" eb="6">
      <t>タイサク</t>
    </rPh>
    <rPh sb="7" eb="9">
      <t>ナイヨウ</t>
    </rPh>
    <phoneticPr fontId="5"/>
  </si>
  <si>
    <t>機能診断結果
（劣化状況等）</t>
    <phoneticPr fontId="5"/>
  </si>
  <si>
    <t>施設の概要</t>
    <rPh sb="0" eb="2">
      <t>シセツ</t>
    </rPh>
    <rPh sb="3" eb="5">
      <t>ガイヨウ</t>
    </rPh>
    <phoneticPr fontId="5"/>
  </si>
  <si>
    <t>改修
年度</t>
    <rPh sb="0" eb="2">
      <t>カイシュウ</t>
    </rPh>
    <rPh sb="3" eb="5">
      <t>ネンド</t>
    </rPh>
    <phoneticPr fontId="5"/>
  </si>
  <si>
    <t>設置
年度</t>
    <rPh sb="0" eb="2">
      <t>セッチ</t>
    </rPh>
    <rPh sb="3" eb="5">
      <t>ネンド</t>
    </rPh>
    <phoneticPr fontId="5"/>
  </si>
  <si>
    <t>施設名</t>
    <rPh sb="0" eb="2">
      <t>シセツ</t>
    </rPh>
    <rPh sb="2" eb="3">
      <t>メイ</t>
    </rPh>
    <phoneticPr fontId="5"/>
  </si>
  <si>
    <t>番号</t>
    <rPh sb="0" eb="2">
      <t>バンゴウ</t>
    </rPh>
    <phoneticPr fontId="5"/>
  </si>
  <si>
    <t>（１）施設の機能診断結果及び長寿命化対策の計画等</t>
    <rPh sb="3" eb="5">
      <t>シセツ</t>
    </rPh>
    <rPh sb="6" eb="8">
      <t>キノウ</t>
    </rPh>
    <rPh sb="8" eb="10">
      <t>シンダン</t>
    </rPh>
    <rPh sb="10" eb="12">
      <t>ケッカ</t>
    </rPh>
    <rPh sb="12" eb="13">
      <t>オヨ</t>
    </rPh>
    <rPh sb="14" eb="18">
      <t>チョウジュミョウカ</t>
    </rPh>
    <rPh sb="18" eb="20">
      <t>タイサク</t>
    </rPh>
    <rPh sb="21" eb="23">
      <t>ケイカク</t>
    </rPh>
    <rPh sb="23" eb="24">
      <t>ナド</t>
    </rPh>
    <phoneticPr fontId="5"/>
  </si>
  <si>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5"/>
  </si>
  <si>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5"/>
  </si>
  <si>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1" eb="53">
      <t>キサイ</t>
    </rPh>
    <phoneticPr fontId="5"/>
  </si>
  <si>
    <t>＜留意事項＞</t>
    <phoneticPr fontId="5"/>
  </si>
  <si>
    <t>長寿命化整備計画書</t>
    <rPh sb="0" eb="4">
      <t>チョウジュミョウカ</t>
    </rPh>
    <rPh sb="4" eb="6">
      <t>セイビ</t>
    </rPh>
    <rPh sb="6" eb="9">
      <t>ケイカクショ</t>
    </rPh>
    <phoneticPr fontId="5"/>
  </si>
  <si>
    <t>組織名：</t>
    <rPh sb="0" eb="3">
      <t>ソシキメイ</t>
    </rPh>
    <phoneticPr fontId="5"/>
  </si>
  <si>
    <t>（様式第１－４号）</t>
    <phoneticPr fontId="68"/>
  </si>
  <si>
    <r>
      <rPr>
        <sz val="11"/>
        <color indexed="12"/>
        <rFont val="ＭＳ 明朝"/>
        <family val="1"/>
        <charset val="128"/>
      </rPr>
      <t>理事長　　　○○○○</t>
    </r>
    <r>
      <rPr>
        <sz val="11"/>
        <rFont val="ＭＳ 明朝"/>
        <family val="1"/>
        <charset val="128"/>
      </rPr>
      <t xml:space="preserve">　　　　 </t>
    </r>
    <phoneticPr fontId="5"/>
  </si>
  <si>
    <t>○○土地改良区</t>
  </si>
  <si>
    <t>○○年○○月○○日</t>
    <phoneticPr fontId="5"/>
  </si>
  <si>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と活動組織は、本書２通を作成し記名の上、そ
れぞれ１通を保有するものとする。</t>
    </r>
    <phoneticPr fontId="5"/>
  </si>
  <si>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5"/>
  </si>
  <si>
    <t>（その他）</t>
  </si>
  <si>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5"/>
  </si>
  <si>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5"/>
  </si>
  <si>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5"/>
  </si>
  <si>
    <t>（工事の施行に関する条件）</t>
  </si>
  <si>
    <t>　　２　活動組織が資源向上支払交付金により行う活動は、別添「多面的機能支払交付金に係る活
　　　動計画書」のⅡに定めるとおりとする。</t>
    <phoneticPr fontId="5"/>
  </si>
  <si>
    <t>第１条　活動組織が行う多面的機能支払交付金に係る活動の対象となる施設及び活動期間は、別添
　　　「多面的機能支払交付金に係る活動計画書」のⅠに定めるとおりとする。</t>
    <phoneticPr fontId="5"/>
  </si>
  <si>
    <t>（活動の対象となる施設及び内容）</t>
  </si>
  <si>
    <t>記</t>
  </si>
  <si>
    <t>工事に関する確認書</t>
  </si>
  <si>
    <t>（様式第１－５号）</t>
    <phoneticPr fontId="5"/>
  </si>
  <si>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5"/>
  </si>
  <si>
    <t>安全施設の設置</t>
    <rPh sb="0" eb="2">
      <t>アンゼン</t>
    </rPh>
    <rPh sb="2" eb="4">
      <t>シセツ</t>
    </rPh>
    <rPh sb="5" eb="7">
      <t>セッチ</t>
    </rPh>
    <phoneticPr fontId="5"/>
  </si>
  <si>
    <t>ゲート・バルブの更新</t>
    <rPh sb="8" eb="10">
      <t>コウシン</t>
    </rPh>
    <phoneticPr fontId="5"/>
  </si>
  <si>
    <t>ため池（附帯施設）の更新等</t>
    <rPh sb="2" eb="3">
      <t>イケ</t>
    </rPh>
    <rPh sb="4" eb="6">
      <t>フタイ</t>
    </rPh>
    <rPh sb="6" eb="8">
      <t>シセツ</t>
    </rPh>
    <rPh sb="10" eb="12">
      <t>コウシン</t>
    </rPh>
    <rPh sb="12" eb="13">
      <t>トウ</t>
    </rPh>
    <phoneticPr fontId="5"/>
  </si>
  <si>
    <t>安全施設の補修</t>
    <rPh sb="0" eb="2">
      <t>アンゼン</t>
    </rPh>
    <rPh sb="2" eb="4">
      <t>シセツ</t>
    </rPh>
    <rPh sb="5" eb="7">
      <t>ホシュウ</t>
    </rPh>
    <phoneticPr fontId="5"/>
  </si>
  <si>
    <t>洪水吐の補修</t>
    <rPh sb="0" eb="2">
      <t>コウズイ</t>
    </rPh>
    <rPh sb="2" eb="3">
      <t>ハ</t>
    </rPh>
    <rPh sb="4" eb="6">
      <t>ホシュウ</t>
    </rPh>
    <phoneticPr fontId="5"/>
  </si>
  <si>
    <t>取水施設の補修</t>
    <rPh sb="0" eb="2">
      <t>シュスイ</t>
    </rPh>
    <rPh sb="2" eb="4">
      <t>シセツ</t>
    </rPh>
    <rPh sb="5" eb="7">
      <t>ホシュウ</t>
    </rPh>
    <phoneticPr fontId="5"/>
  </si>
  <si>
    <t>漏水箇所の補修</t>
    <rPh sb="0" eb="2">
      <t>ロウスイ</t>
    </rPh>
    <rPh sb="2" eb="4">
      <t>カショ</t>
    </rPh>
    <rPh sb="5" eb="7">
      <t>ホシュウ</t>
    </rPh>
    <phoneticPr fontId="5"/>
  </si>
  <si>
    <t>洗掘箇所の補修</t>
    <rPh sb="0" eb="1">
      <t>アラ</t>
    </rPh>
    <rPh sb="1" eb="2">
      <t>ホ</t>
    </rPh>
    <rPh sb="2" eb="4">
      <t>カショ</t>
    </rPh>
    <rPh sb="5" eb="7">
      <t>ホシュウ</t>
    </rPh>
    <phoneticPr fontId="5"/>
  </si>
  <si>
    <t>ため池の補修</t>
    <rPh sb="2" eb="3">
      <t>イケ</t>
    </rPh>
    <rPh sb="4" eb="6">
      <t>ホシュウ</t>
    </rPh>
    <phoneticPr fontId="5"/>
  </si>
  <si>
    <t>土側溝をコンクリート側溝に更新</t>
    <rPh sb="0" eb="1">
      <t>ツチ</t>
    </rPh>
    <rPh sb="1" eb="3">
      <t>ソッコウ</t>
    </rPh>
    <rPh sb="10" eb="12">
      <t>ソッコウ</t>
    </rPh>
    <rPh sb="13" eb="15">
      <t>コウシン</t>
    </rPh>
    <phoneticPr fontId="5"/>
  </si>
  <si>
    <t>側溝蓋の設置</t>
    <rPh sb="0" eb="2">
      <t>ソッコウ</t>
    </rPh>
    <rPh sb="2" eb="3">
      <t>フタ</t>
    </rPh>
    <rPh sb="4" eb="6">
      <t>セッチ</t>
    </rPh>
    <phoneticPr fontId="5"/>
  </si>
  <si>
    <t>未舗装農道を舗装（砂利、コンクリート、アスファルト）</t>
    <rPh sb="0" eb="1">
      <t>ミ</t>
    </rPh>
    <rPh sb="1" eb="3">
      <t>ホソウ</t>
    </rPh>
    <rPh sb="3" eb="5">
      <t>ノウドウ</t>
    </rPh>
    <rPh sb="6" eb="8">
      <t>ホソウ</t>
    </rPh>
    <rPh sb="9" eb="11">
      <t>ジャリ</t>
    </rPh>
    <phoneticPr fontId="5"/>
  </si>
  <si>
    <t>農道の更新等</t>
    <rPh sb="0" eb="2">
      <t>ノウドウ</t>
    </rPh>
    <rPh sb="3" eb="5">
      <t>コウシン</t>
    </rPh>
    <rPh sb="5" eb="6">
      <t>トウ</t>
    </rPh>
    <phoneticPr fontId="5"/>
  </si>
  <si>
    <t>農道側溝の補修</t>
    <rPh sb="0" eb="2">
      <t>ノウドウ</t>
    </rPh>
    <rPh sb="2" eb="4">
      <t>ソッコウ</t>
    </rPh>
    <rPh sb="5" eb="7">
      <t>ホシュウ</t>
    </rPh>
    <phoneticPr fontId="5"/>
  </si>
  <si>
    <t>舗装の打換え（一部）</t>
    <rPh sb="0" eb="2">
      <t>ホソウ</t>
    </rPh>
    <rPh sb="3" eb="4">
      <t>ウ</t>
    </rPh>
    <rPh sb="4" eb="5">
      <t>カ</t>
    </rPh>
    <rPh sb="7" eb="9">
      <t>イチブ</t>
    </rPh>
    <phoneticPr fontId="5"/>
  </si>
  <si>
    <t>農道路肩、農道法面の補修</t>
    <rPh sb="0" eb="2">
      <t>ノウドウ</t>
    </rPh>
    <rPh sb="2" eb="4">
      <t>ロカタ</t>
    </rPh>
    <rPh sb="5" eb="7">
      <t>ノウドウ</t>
    </rPh>
    <rPh sb="7" eb="9">
      <t>ノリメン</t>
    </rPh>
    <rPh sb="10" eb="12">
      <t>ホシュウ</t>
    </rPh>
    <phoneticPr fontId="5"/>
  </si>
  <si>
    <t>農道の補修</t>
    <rPh sb="0" eb="2">
      <t>ノウドウ</t>
    </rPh>
    <rPh sb="3" eb="5">
      <t>ホシュウ</t>
    </rPh>
    <phoneticPr fontId="5"/>
  </si>
  <si>
    <t>ゲート、ポンプの更新</t>
    <rPh sb="8" eb="10">
      <t>コウシン</t>
    </rPh>
    <phoneticPr fontId="5"/>
  </si>
  <si>
    <t>水路の更新</t>
    <rPh sb="0" eb="2">
      <t>スイロ</t>
    </rPh>
    <rPh sb="3" eb="5">
      <t>コウシン</t>
    </rPh>
    <phoneticPr fontId="5"/>
  </si>
  <si>
    <t>素掘り水路からコンクリート水路への更新</t>
    <rPh sb="0" eb="2">
      <t>スボ</t>
    </rPh>
    <rPh sb="3" eb="5">
      <t>スイロ</t>
    </rPh>
    <rPh sb="13" eb="15">
      <t>スイロ</t>
    </rPh>
    <rPh sb="17" eb="19">
      <t>コウシン</t>
    </rPh>
    <phoneticPr fontId="5"/>
  </si>
  <si>
    <t>水路の更新等</t>
    <rPh sb="0" eb="2">
      <t>スイロ</t>
    </rPh>
    <rPh sb="3" eb="5">
      <t>コウシン</t>
    </rPh>
    <rPh sb="5" eb="6">
      <t>トウ</t>
    </rPh>
    <phoneticPr fontId="5"/>
  </si>
  <si>
    <t>ゲート、ポンプの補修</t>
    <rPh sb="8" eb="10">
      <t>ホシュウ</t>
    </rPh>
    <phoneticPr fontId="5"/>
  </si>
  <si>
    <t>集水枡、分水枡の補修</t>
    <rPh sb="0" eb="2">
      <t>シュウスイ</t>
    </rPh>
    <rPh sb="2" eb="3">
      <t>マス</t>
    </rPh>
    <rPh sb="4" eb="6">
      <t>ブンスイ</t>
    </rPh>
    <rPh sb="6" eb="7">
      <t>マス</t>
    </rPh>
    <rPh sb="8" eb="10">
      <t>ホシュウ</t>
    </rPh>
    <phoneticPr fontId="5"/>
  </si>
  <si>
    <t>U字フリューム等既設水路の再布設</t>
    <rPh sb="1" eb="2">
      <t>ジ</t>
    </rPh>
    <rPh sb="7" eb="8">
      <t>トウ</t>
    </rPh>
    <rPh sb="8" eb="10">
      <t>キセツ</t>
    </rPh>
    <rPh sb="10" eb="12">
      <t>スイロ</t>
    </rPh>
    <rPh sb="13" eb="14">
      <t>サイ</t>
    </rPh>
    <rPh sb="14" eb="16">
      <t>フセツ</t>
    </rPh>
    <phoneticPr fontId="5"/>
  </si>
  <si>
    <t>水路側壁の嵩上げ</t>
    <rPh sb="0" eb="2">
      <t>スイロ</t>
    </rPh>
    <rPh sb="2" eb="4">
      <t>ソクヘキ</t>
    </rPh>
    <rPh sb="5" eb="7">
      <t>カサア</t>
    </rPh>
    <phoneticPr fontId="5"/>
  </si>
  <si>
    <t>水路の老朽化部分の補修</t>
    <rPh sb="0" eb="2">
      <t>スイロ</t>
    </rPh>
    <rPh sb="3" eb="6">
      <t>ロウキュウカ</t>
    </rPh>
    <rPh sb="6" eb="8">
      <t>ブブン</t>
    </rPh>
    <rPh sb="9" eb="11">
      <t>ホシュウ</t>
    </rPh>
    <phoneticPr fontId="5"/>
  </si>
  <si>
    <t>水路の破損部分の補修</t>
    <rPh sb="0" eb="2">
      <t>スイロ</t>
    </rPh>
    <rPh sb="3" eb="5">
      <t>ハソン</t>
    </rPh>
    <rPh sb="5" eb="7">
      <t>ブブン</t>
    </rPh>
    <rPh sb="8" eb="10">
      <t>ホシュウ</t>
    </rPh>
    <phoneticPr fontId="5"/>
  </si>
  <si>
    <t>水路の補修</t>
    <rPh sb="0" eb="2">
      <t>スイロ</t>
    </rPh>
    <rPh sb="3" eb="5">
      <t>ホシュウ</t>
    </rPh>
    <phoneticPr fontId="5"/>
  </si>
  <si>
    <t>３（長寿命化）</t>
    <rPh sb="2" eb="6">
      <t>チョウジュミョウカ</t>
    </rPh>
    <phoneticPr fontId="5"/>
  </si>
  <si>
    <t>テーマ</t>
  </si>
  <si>
    <t>取組の内容（平成30年度までの取組名）</t>
    <rPh sb="0" eb="2">
      <t>トリクミ</t>
    </rPh>
    <rPh sb="3" eb="5">
      <t>ナイヨウ</t>
    </rPh>
    <rPh sb="6" eb="8">
      <t>ヘイセイ</t>
    </rPh>
    <rPh sb="10" eb="12">
      <t>ネンド</t>
    </rPh>
    <rPh sb="15" eb="17">
      <t>トリクミ</t>
    </rPh>
    <rPh sb="17" eb="18">
      <t>メイ</t>
    </rPh>
    <phoneticPr fontId="5"/>
  </si>
  <si>
    <t>活動項目番号</t>
    <rPh sb="0" eb="2">
      <t>カツドウ</t>
    </rPh>
    <rPh sb="2" eb="4">
      <t>コウモク</t>
    </rPh>
    <rPh sb="4" eb="6">
      <t>バンゴウ</t>
    </rPh>
    <phoneticPr fontId="5"/>
  </si>
  <si>
    <t>活動項目</t>
    <rPh sb="0" eb="2">
      <t>カツドウ</t>
    </rPh>
    <rPh sb="2" eb="4">
      <t>コウモク</t>
    </rPh>
    <phoneticPr fontId="68"/>
  </si>
  <si>
    <t>活動区分</t>
    <rPh sb="2" eb="4">
      <t>クブン</t>
    </rPh>
    <phoneticPr fontId="68"/>
  </si>
  <si>
    <t>【資源向上活動（施設の長寿命化のための活動）】</t>
    <rPh sb="8" eb="10">
      <t>シセツ</t>
    </rPh>
    <rPh sb="11" eb="15">
      <t>チョウジュミョウカ</t>
    </rPh>
    <phoneticPr fontId="5"/>
  </si>
  <si>
    <t>広報活動</t>
    <rPh sb="0" eb="2">
      <t>コウホウ</t>
    </rPh>
    <rPh sb="2" eb="4">
      <t>カツドウ</t>
    </rPh>
    <phoneticPr fontId="5"/>
  </si>
  <si>
    <t>農村文化の伝承を通じた農村コミュニティの強化</t>
    <rPh sb="0" eb="2">
      <t>ノウソン</t>
    </rPh>
    <rPh sb="2" eb="4">
      <t>ブンカ</t>
    </rPh>
    <rPh sb="5" eb="7">
      <t>デンショウ</t>
    </rPh>
    <rPh sb="8" eb="9">
      <t>ツウ</t>
    </rPh>
    <rPh sb="11" eb="13">
      <t>ノウソン</t>
    </rPh>
    <rPh sb="20" eb="22">
      <t>キョウカ</t>
    </rPh>
    <phoneticPr fontId="5"/>
  </si>
  <si>
    <t>農村文化の伝承を通じた
農村コミュニティの強化</t>
    <phoneticPr fontId="5"/>
  </si>
  <si>
    <t>医療・福祉との連携</t>
    <rPh sb="0" eb="2">
      <t>イリョウ</t>
    </rPh>
    <rPh sb="3" eb="5">
      <t>フクシ</t>
    </rPh>
    <rPh sb="7" eb="9">
      <t>レンケイ</t>
    </rPh>
    <phoneticPr fontId="5"/>
  </si>
  <si>
    <t>農村環境保全活動の幅広い展開</t>
    <rPh sb="0" eb="2">
      <t>ノウソン</t>
    </rPh>
    <rPh sb="2" eb="4">
      <t>カンキョウ</t>
    </rPh>
    <rPh sb="4" eb="6">
      <t>ホゼン</t>
    </rPh>
    <rPh sb="6" eb="8">
      <t>カツドウ</t>
    </rPh>
    <rPh sb="9" eb="11">
      <t>ハバヒロ</t>
    </rPh>
    <rPh sb="12" eb="14">
      <t>テンカイ</t>
    </rPh>
    <phoneticPr fontId="5"/>
  </si>
  <si>
    <t>農村環境保全活動の幅広い展開</t>
  </si>
  <si>
    <t>防災・減災力の強化</t>
    <rPh sb="0" eb="2">
      <t>ボウサイ</t>
    </rPh>
    <rPh sb="3" eb="5">
      <t>ゲンサイ</t>
    </rPh>
    <rPh sb="5" eb="6">
      <t>リョク</t>
    </rPh>
    <rPh sb="7" eb="9">
      <t>キョウカ</t>
    </rPh>
    <phoneticPr fontId="5"/>
  </si>
  <si>
    <t>防災・減災力の強化</t>
  </si>
  <si>
    <t>地域住民による直営施工</t>
    <rPh sb="0" eb="2">
      <t>チイキ</t>
    </rPh>
    <rPh sb="2" eb="4">
      <t>ジュウミン</t>
    </rPh>
    <rPh sb="7" eb="9">
      <t>チョクエイ</t>
    </rPh>
    <rPh sb="9" eb="11">
      <t>セコウ</t>
    </rPh>
    <phoneticPr fontId="5"/>
  </si>
  <si>
    <t>地域住民による直営施工</t>
  </si>
  <si>
    <t>農地周りの共同活動の強化</t>
    <rPh sb="0" eb="2">
      <t>ノウチ</t>
    </rPh>
    <rPh sb="2" eb="3">
      <t>マワ</t>
    </rPh>
    <rPh sb="5" eb="7">
      <t>キョウドウ</t>
    </rPh>
    <rPh sb="7" eb="9">
      <t>カツドウ</t>
    </rPh>
    <rPh sb="10" eb="12">
      <t>キョウカ</t>
    </rPh>
    <phoneticPr fontId="5"/>
  </si>
  <si>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5"/>
  </si>
  <si>
    <t>遊休農地の有効活用</t>
    <rPh sb="0" eb="2">
      <t>ユウキュウ</t>
    </rPh>
    <rPh sb="2" eb="4">
      <t>ノウチ</t>
    </rPh>
    <rPh sb="5" eb="7">
      <t>ユウコウ</t>
    </rPh>
    <rPh sb="7" eb="9">
      <t>カツヨウ</t>
    </rPh>
    <phoneticPr fontId="5"/>
  </si>
  <si>
    <t>遊休農地の有効活用</t>
  </si>
  <si>
    <t>増進活動</t>
    <phoneticPr fontId="5"/>
  </si>
  <si>
    <t>２（資源向上）</t>
    <rPh sb="2" eb="4">
      <t>シゲン</t>
    </rPh>
    <rPh sb="4" eb="6">
      <t>コウジョウ</t>
    </rPh>
    <phoneticPr fontId="5"/>
  </si>
  <si>
    <t>（多面的機能の増進を図る活動）</t>
    <phoneticPr fontId="5"/>
  </si>
  <si>
    <t>地域内の規制等の取り決め</t>
    <rPh sb="0" eb="2">
      <t>チイキ</t>
    </rPh>
    <rPh sb="2" eb="3">
      <t>ナイ</t>
    </rPh>
    <rPh sb="4" eb="6">
      <t>キセイ</t>
    </rPh>
    <rPh sb="6" eb="7">
      <t>トウ</t>
    </rPh>
    <rPh sb="8" eb="9">
      <t>ト</t>
    </rPh>
    <rPh sb="10" eb="11">
      <t>キ</t>
    </rPh>
    <phoneticPr fontId="5"/>
  </si>
  <si>
    <t>行政機関等との連携</t>
    <rPh sb="0" eb="2">
      <t>ギョウセイ</t>
    </rPh>
    <rPh sb="2" eb="4">
      <t>キカン</t>
    </rPh>
    <rPh sb="4" eb="5">
      <t>トウ</t>
    </rPh>
    <rPh sb="7" eb="9">
      <t>レンケイ</t>
    </rPh>
    <phoneticPr fontId="5"/>
  </si>
  <si>
    <t>学校教育等との連携</t>
    <rPh sb="0" eb="2">
      <t>ガッコウ</t>
    </rPh>
    <rPh sb="2" eb="4">
      <t>キョウイク</t>
    </rPh>
    <rPh sb="4" eb="5">
      <t>トウ</t>
    </rPh>
    <rPh sb="7" eb="9">
      <t>レンケイ</t>
    </rPh>
    <phoneticPr fontId="5"/>
  </si>
  <si>
    <t>地域住民等との交流活動</t>
    <rPh sb="0" eb="2">
      <t>チイキ</t>
    </rPh>
    <rPh sb="2" eb="4">
      <t>ジュウミン</t>
    </rPh>
    <rPh sb="4" eb="5">
      <t>トウ</t>
    </rPh>
    <rPh sb="7" eb="9">
      <t>コウリュウ</t>
    </rPh>
    <rPh sb="9" eb="11">
      <t>カツドウ</t>
    </rPh>
    <phoneticPr fontId="5"/>
  </si>
  <si>
    <t>啓発活動</t>
    <rPh sb="0" eb="2">
      <t>ケイハツ</t>
    </rPh>
    <rPh sb="2" eb="4">
      <t>カツドウ</t>
    </rPh>
    <phoneticPr fontId="5"/>
  </si>
  <si>
    <t>啓発・普及活動</t>
    <rPh sb="0" eb="2">
      <t>ケイハツ</t>
    </rPh>
    <rPh sb="3" eb="5">
      <t>フキュウ</t>
    </rPh>
    <rPh sb="5" eb="7">
      <t>カツドウ</t>
    </rPh>
    <phoneticPr fontId="5"/>
  </si>
  <si>
    <t>地域資源の活用・資源循環のための活動</t>
    <rPh sb="0" eb="2">
      <t>チイキ</t>
    </rPh>
    <rPh sb="2" eb="4">
      <t>シゲン</t>
    </rPh>
    <rPh sb="5" eb="7">
      <t>カツヨウ</t>
    </rPh>
    <rPh sb="8" eb="10">
      <t>シゲン</t>
    </rPh>
    <rPh sb="10" eb="12">
      <t>ジュンカン</t>
    </rPh>
    <rPh sb="16" eb="18">
      <t>カツドウ</t>
    </rPh>
    <phoneticPr fontId="5"/>
  </si>
  <si>
    <t>地域資源の活用・資源循環活動</t>
  </si>
  <si>
    <t>資源循環</t>
  </si>
  <si>
    <t>水源かん養林の保全</t>
    <rPh sb="0" eb="2">
      <t>スイゲン</t>
    </rPh>
    <rPh sb="4" eb="5">
      <t>ヨウ</t>
    </rPh>
    <rPh sb="5" eb="6">
      <t>ハヤシ</t>
    </rPh>
    <rPh sb="7" eb="9">
      <t>ホゼン</t>
    </rPh>
    <phoneticPr fontId="5"/>
  </si>
  <si>
    <t>水田の地下水かん養機能向上活動</t>
    <rPh sb="0" eb="2">
      <t>スイデン</t>
    </rPh>
    <rPh sb="3" eb="6">
      <t>チカスイ</t>
    </rPh>
    <rPh sb="8" eb="9">
      <t>ヨウ</t>
    </rPh>
    <rPh sb="9" eb="11">
      <t>キノウ</t>
    </rPh>
    <rPh sb="11" eb="13">
      <t>コウジョウ</t>
    </rPh>
    <rPh sb="13" eb="15">
      <t>カツドウ</t>
    </rPh>
    <phoneticPr fontId="5"/>
  </si>
  <si>
    <t>水田の地下水かん養機能向上活動、
水源かん養林の保全</t>
    <rPh sb="17" eb="19">
      <t>スイゲン</t>
    </rPh>
    <rPh sb="21" eb="22">
      <t>ヨウ</t>
    </rPh>
    <rPh sb="22" eb="23">
      <t>ハヤシ</t>
    </rPh>
    <rPh sb="24" eb="26">
      <t>ホゼン</t>
    </rPh>
    <phoneticPr fontId="5"/>
  </si>
  <si>
    <t>水田の貯留機能向上活動</t>
    <rPh sb="0" eb="2">
      <t>スイデン</t>
    </rPh>
    <rPh sb="3" eb="5">
      <t>チョリュウ</t>
    </rPh>
    <rPh sb="5" eb="7">
      <t>キノウ</t>
    </rPh>
    <rPh sb="7" eb="9">
      <t>コウジョウ</t>
    </rPh>
    <rPh sb="9" eb="11">
      <t>カツドウ</t>
    </rPh>
    <phoneticPr fontId="5"/>
  </si>
  <si>
    <t>水田の貯留機能向上活動</t>
  </si>
  <si>
    <t>水田貯留機能増進・
地下水かん養</t>
    <phoneticPr fontId="5"/>
  </si>
  <si>
    <t>農用地からの風塵の防止活動</t>
    <rPh sb="0" eb="3">
      <t>ノウヨウチ</t>
    </rPh>
    <rPh sb="6" eb="8">
      <t>フウジン</t>
    </rPh>
    <rPh sb="9" eb="11">
      <t>ボウシ</t>
    </rPh>
    <rPh sb="11" eb="13">
      <t>カツドウ</t>
    </rPh>
    <phoneticPr fontId="5"/>
  </si>
  <si>
    <t>伝統的施設や農法の保全・実施</t>
    <rPh sb="0" eb="3">
      <t>デントウテキ</t>
    </rPh>
    <rPh sb="3" eb="5">
      <t>シセツ</t>
    </rPh>
    <rPh sb="6" eb="8">
      <t>ノウホウ</t>
    </rPh>
    <rPh sb="9" eb="11">
      <t>ホゼン</t>
    </rPh>
    <rPh sb="12" eb="14">
      <t>ジッシ</t>
    </rPh>
    <phoneticPr fontId="5"/>
  </si>
  <si>
    <t>農業用水の地域用水としての利用・管理</t>
    <rPh sb="0" eb="2">
      <t>ノウギョウ</t>
    </rPh>
    <rPh sb="2" eb="4">
      <t>ヨウスイ</t>
    </rPh>
    <rPh sb="5" eb="7">
      <t>チイキ</t>
    </rPh>
    <rPh sb="7" eb="9">
      <t>ヨウスイ</t>
    </rPh>
    <rPh sb="13" eb="15">
      <t>リヨウ</t>
    </rPh>
    <rPh sb="16" eb="18">
      <t>カンリ</t>
    </rPh>
    <phoneticPr fontId="5"/>
  </si>
  <si>
    <t>その他（景観形成・生活環境保全）</t>
    <rPh sb="2" eb="3">
      <t>タ</t>
    </rPh>
    <rPh sb="4" eb="6">
      <t>ケイカン</t>
    </rPh>
    <rPh sb="6" eb="8">
      <t>ケイセイ</t>
    </rPh>
    <rPh sb="9" eb="11">
      <t>セイカツ</t>
    </rPh>
    <rPh sb="11" eb="13">
      <t>カンキョウ</t>
    </rPh>
    <rPh sb="13" eb="15">
      <t>ホゼン</t>
    </rPh>
    <phoneticPr fontId="5"/>
  </si>
  <si>
    <t>施設等の定期的な巡回点検・清掃</t>
    <rPh sb="0" eb="2">
      <t>シセツ</t>
    </rPh>
    <rPh sb="2" eb="3">
      <t>トウ</t>
    </rPh>
    <rPh sb="4" eb="7">
      <t>テイキテキ</t>
    </rPh>
    <rPh sb="8" eb="10">
      <t>ジュンカイ</t>
    </rPh>
    <rPh sb="10" eb="12">
      <t>テンケン</t>
    </rPh>
    <rPh sb="13" eb="15">
      <t>セイソウ</t>
    </rPh>
    <phoneticPr fontId="5"/>
  </si>
  <si>
    <t>施設等の定期的な巡回点検・清掃</t>
  </si>
  <si>
    <t>農用地等を活用した景観形成活動</t>
    <rPh sb="0" eb="3">
      <t>ノウヨウチ</t>
    </rPh>
    <rPh sb="3" eb="4">
      <t>トウ</t>
    </rPh>
    <rPh sb="5" eb="7">
      <t>カツヨウ</t>
    </rPh>
    <rPh sb="9" eb="11">
      <t>ケイカン</t>
    </rPh>
    <rPh sb="11" eb="13">
      <t>ケイセイ</t>
    </rPh>
    <rPh sb="13" eb="15">
      <t>カツドウ</t>
    </rPh>
    <phoneticPr fontId="5"/>
  </si>
  <si>
    <t>景観形成のための施設への植栽等</t>
    <rPh sb="0" eb="2">
      <t>ケイカン</t>
    </rPh>
    <rPh sb="2" eb="4">
      <t>ケイセイ</t>
    </rPh>
    <rPh sb="8" eb="10">
      <t>シセツ</t>
    </rPh>
    <rPh sb="12" eb="14">
      <t>ショクサイ</t>
    </rPh>
    <rPh sb="14" eb="15">
      <t>トウ</t>
    </rPh>
    <phoneticPr fontId="5"/>
  </si>
  <si>
    <t>植栽等の景観形成活動</t>
    <rPh sb="0" eb="2">
      <t>ショクサイ</t>
    </rPh>
    <rPh sb="2" eb="3">
      <t>トウ</t>
    </rPh>
    <rPh sb="4" eb="6">
      <t>ケイカン</t>
    </rPh>
    <rPh sb="6" eb="8">
      <t>ケイセイ</t>
    </rPh>
    <rPh sb="8" eb="10">
      <t>カツドウ</t>
    </rPh>
    <phoneticPr fontId="5"/>
  </si>
  <si>
    <t>景観形成・
生活環境保全</t>
    <phoneticPr fontId="5"/>
  </si>
  <si>
    <t>管理作業の省力化による水資源の保全</t>
    <rPh sb="0" eb="2">
      <t>カンリ</t>
    </rPh>
    <rPh sb="2" eb="4">
      <t>サギョウ</t>
    </rPh>
    <rPh sb="5" eb="8">
      <t>ショウリョクカ</t>
    </rPh>
    <rPh sb="11" eb="14">
      <t>ミズシゲン</t>
    </rPh>
    <rPh sb="15" eb="17">
      <t>ホゼン</t>
    </rPh>
    <phoneticPr fontId="5"/>
  </si>
  <si>
    <t>非かんがい期における通水</t>
    <rPh sb="0" eb="1">
      <t>ヒ</t>
    </rPh>
    <rPh sb="5" eb="6">
      <t>キ</t>
    </rPh>
    <rPh sb="10" eb="12">
      <t>ツウスイ</t>
    </rPh>
    <phoneticPr fontId="5"/>
  </si>
  <si>
    <t>循環かんがいの実施</t>
    <rPh sb="0" eb="2">
      <t>ジュンカン</t>
    </rPh>
    <rPh sb="7" eb="9">
      <t>ジッシ</t>
    </rPh>
    <phoneticPr fontId="5"/>
  </si>
  <si>
    <t>水田からの排水（濁水）管理</t>
    <rPh sb="0" eb="2">
      <t>スイデン</t>
    </rPh>
    <rPh sb="5" eb="7">
      <t>ハイスイ</t>
    </rPh>
    <rPh sb="8" eb="10">
      <t>ダクスイ</t>
    </rPh>
    <rPh sb="11" eb="13">
      <t>カンリ</t>
    </rPh>
    <phoneticPr fontId="5"/>
  </si>
  <si>
    <t>水質保全を考慮した施設の適正管理</t>
    <rPh sb="0" eb="2">
      <t>スイシツ</t>
    </rPh>
    <rPh sb="2" eb="4">
      <t>ホゼン</t>
    </rPh>
    <rPh sb="5" eb="7">
      <t>コウリョ</t>
    </rPh>
    <rPh sb="9" eb="11">
      <t>シセツ</t>
    </rPh>
    <rPh sb="12" eb="14">
      <t>テキセイ</t>
    </rPh>
    <rPh sb="14" eb="16">
      <t>カンリ</t>
    </rPh>
    <phoneticPr fontId="5"/>
  </si>
  <si>
    <t>その他（水質保全）</t>
    <rPh sb="2" eb="3">
      <t>タ</t>
    </rPh>
    <rPh sb="4" eb="6">
      <t>スイシツ</t>
    </rPh>
    <rPh sb="6" eb="8">
      <t>ホゼン</t>
    </rPh>
    <phoneticPr fontId="5"/>
  </si>
  <si>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5"/>
  </si>
  <si>
    <t>沈砂池の適正管理</t>
    <rPh sb="0" eb="1">
      <t>チン</t>
    </rPh>
    <rPh sb="1" eb="2">
      <t>サ</t>
    </rPh>
    <rPh sb="2" eb="3">
      <t>イケ</t>
    </rPh>
    <rPh sb="4" eb="6">
      <t>テキセイ</t>
    </rPh>
    <rPh sb="6" eb="8">
      <t>カンリ</t>
    </rPh>
    <phoneticPr fontId="5"/>
  </si>
  <si>
    <t>排水路沿いの林地帯等の適正管理</t>
    <rPh sb="0" eb="3">
      <t>ハイスイロ</t>
    </rPh>
    <rPh sb="3" eb="4">
      <t>ゾ</t>
    </rPh>
    <rPh sb="6" eb="7">
      <t>リン</t>
    </rPh>
    <rPh sb="7" eb="9">
      <t>チタイ</t>
    </rPh>
    <rPh sb="9" eb="10">
      <t>トウ</t>
    </rPh>
    <rPh sb="11" eb="13">
      <t>テキセイ</t>
    </rPh>
    <rPh sb="13" eb="15">
      <t>カンリ</t>
    </rPh>
    <phoneticPr fontId="5"/>
  </si>
  <si>
    <t>畑からの土砂流出対策</t>
    <rPh sb="0" eb="1">
      <t>ハタケ</t>
    </rPh>
    <rPh sb="4" eb="6">
      <t>ドシャ</t>
    </rPh>
    <rPh sb="6" eb="8">
      <t>リュウシュツ</t>
    </rPh>
    <rPh sb="8" eb="10">
      <t>タイサク</t>
    </rPh>
    <phoneticPr fontId="5"/>
  </si>
  <si>
    <t>水質モニタリングの実施・記録管理</t>
    <rPh sb="0" eb="2">
      <t>スイシツ</t>
    </rPh>
    <rPh sb="9" eb="11">
      <t>ジッシ</t>
    </rPh>
    <rPh sb="12" eb="14">
      <t>キロク</t>
    </rPh>
    <rPh sb="14" eb="16">
      <t>カンリ</t>
    </rPh>
    <phoneticPr fontId="5"/>
  </si>
  <si>
    <t>水質モニタリングの実施・記録管理</t>
  </si>
  <si>
    <t>希少種の監視</t>
    <rPh sb="0" eb="3">
      <t>キショウシュ</t>
    </rPh>
    <rPh sb="4" eb="6">
      <t>カンシ</t>
    </rPh>
    <phoneticPr fontId="5"/>
  </si>
  <si>
    <t>放流・植栽を通じた在来生物の育成</t>
    <rPh sb="0" eb="2">
      <t>ホウリュウ</t>
    </rPh>
    <rPh sb="3" eb="5">
      <t>ショクサイ</t>
    </rPh>
    <rPh sb="6" eb="7">
      <t>ツウ</t>
    </rPh>
    <rPh sb="9" eb="11">
      <t>ザイライ</t>
    </rPh>
    <rPh sb="11" eb="13">
      <t>セイブツ</t>
    </rPh>
    <rPh sb="14" eb="16">
      <t>イクセイ</t>
    </rPh>
    <phoneticPr fontId="5"/>
  </si>
  <si>
    <t>生物の生活史を考慮した適正管理</t>
    <rPh sb="0" eb="2">
      <t>セイブツ</t>
    </rPh>
    <rPh sb="3" eb="6">
      <t>セイカツシ</t>
    </rPh>
    <rPh sb="7" eb="9">
      <t>コウリョ</t>
    </rPh>
    <rPh sb="11" eb="13">
      <t>テキセイ</t>
    </rPh>
    <rPh sb="13" eb="15">
      <t>カンリ</t>
    </rPh>
    <phoneticPr fontId="5"/>
  </si>
  <si>
    <t>水田を活用した生息環境の提供</t>
    <rPh sb="0" eb="2">
      <t>スイデン</t>
    </rPh>
    <rPh sb="3" eb="5">
      <t>カツヨウ</t>
    </rPh>
    <rPh sb="7" eb="9">
      <t>セイソク</t>
    </rPh>
    <rPh sb="9" eb="11">
      <t>カンキョウ</t>
    </rPh>
    <rPh sb="12" eb="14">
      <t>テイキョウ</t>
    </rPh>
    <phoneticPr fontId="5"/>
  </si>
  <si>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5"/>
  </si>
  <si>
    <t>その他（生態系保全）</t>
    <rPh sb="2" eb="3">
      <t>タ</t>
    </rPh>
    <rPh sb="4" eb="7">
      <t>セイタイケイ</t>
    </rPh>
    <rPh sb="7" eb="9">
      <t>ホゼン</t>
    </rPh>
    <phoneticPr fontId="5"/>
  </si>
  <si>
    <t>外来種の駆除</t>
    <rPh sb="0" eb="3">
      <t>ガイライシュ</t>
    </rPh>
    <rPh sb="4" eb="6">
      <t>クジョ</t>
    </rPh>
    <phoneticPr fontId="5"/>
  </si>
  <si>
    <t>外来種の駆除</t>
  </si>
  <si>
    <t>生物の生息状況の把握</t>
    <rPh sb="0" eb="2">
      <t>セイブツ</t>
    </rPh>
    <rPh sb="3" eb="5">
      <t>セイソク</t>
    </rPh>
    <rPh sb="5" eb="7">
      <t>ジョウキョウ</t>
    </rPh>
    <rPh sb="8" eb="10">
      <t>ハアク</t>
    </rPh>
    <phoneticPr fontId="5"/>
  </si>
  <si>
    <t>生物の生息状況の把握</t>
  </si>
  <si>
    <t>生態系保全</t>
  </si>
  <si>
    <t>資源循環に係る地域計画の策定</t>
    <rPh sb="0" eb="2">
      <t>シゲン</t>
    </rPh>
    <rPh sb="2" eb="4">
      <t>ジュンカン</t>
    </rPh>
    <rPh sb="5" eb="6">
      <t>カカ</t>
    </rPh>
    <rPh sb="7" eb="9">
      <t>チイキ</t>
    </rPh>
    <rPh sb="9" eb="11">
      <t>ケイカク</t>
    </rPh>
    <rPh sb="12" eb="14">
      <t>サクテイ</t>
    </rPh>
    <phoneticPr fontId="5"/>
  </si>
  <si>
    <t>資源循環計画の策定</t>
  </si>
  <si>
    <t>地下水かん養に係る地域計画の策定</t>
    <rPh sb="0" eb="3">
      <t>チカスイ</t>
    </rPh>
    <rPh sb="5" eb="6">
      <t>ヨウ</t>
    </rPh>
    <rPh sb="7" eb="8">
      <t>カカ</t>
    </rPh>
    <rPh sb="9" eb="11">
      <t>チイキ</t>
    </rPh>
    <rPh sb="11" eb="13">
      <t>ケイカク</t>
    </rPh>
    <rPh sb="14" eb="16">
      <t>サクテイ</t>
    </rPh>
    <phoneticPr fontId="5"/>
  </si>
  <si>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5"/>
  </si>
  <si>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5"/>
  </si>
  <si>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5"/>
  </si>
  <si>
    <t>景観形成計画、
生活環境保全計画の策定</t>
    <rPh sb="4" eb="6">
      <t>ケイカク</t>
    </rPh>
    <phoneticPr fontId="5"/>
  </si>
  <si>
    <t>農地の保全に係る計画の策定</t>
    <rPh sb="0" eb="2">
      <t>ノウチ</t>
    </rPh>
    <rPh sb="3" eb="5">
      <t>ホゼン</t>
    </rPh>
    <rPh sb="6" eb="7">
      <t>カカ</t>
    </rPh>
    <rPh sb="8" eb="10">
      <t>ケイカク</t>
    </rPh>
    <rPh sb="11" eb="13">
      <t>サクテイ</t>
    </rPh>
    <phoneticPr fontId="5"/>
  </si>
  <si>
    <t>水質保全計画の策定</t>
    <rPh sb="0" eb="2">
      <t>スイシツ</t>
    </rPh>
    <rPh sb="2" eb="4">
      <t>ホゼン</t>
    </rPh>
    <rPh sb="4" eb="6">
      <t>ケイカク</t>
    </rPh>
    <rPh sb="7" eb="9">
      <t>サクテイ</t>
    </rPh>
    <phoneticPr fontId="5"/>
  </si>
  <si>
    <t>水質保全計画、農地保全計画の策定</t>
    <rPh sb="7" eb="9">
      <t>ノウチ</t>
    </rPh>
    <rPh sb="9" eb="11">
      <t>ホゼン</t>
    </rPh>
    <rPh sb="11" eb="13">
      <t>ケイカク</t>
    </rPh>
    <rPh sb="14" eb="16">
      <t>サクテイ</t>
    </rPh>
    <phoneticPr fontId="5"/>
  </si>
  <si>
    <t>水質保全</t>
  </si>
  <si>
    <t>生物多様性保全計画の策定</t>
    <rPh sb="0" eb="2">
      <t>セイブツ</t>
    </rPh>
    <rPh sb="2" eb="5">
      <t>タヨウセイ</t>
    </rPh>
    <rPh sb="5" eb="7">
      <t>ホゼン</t>
    </rPh>
    <rPh sb="7" eb="9">
      <t>ケイカク</t>
    </rPh>
    <rPh sb="10" eb="12">
      <t>サクテイ</t>
    </rPh>
    <phoneticPr fontId="5"/>
  </si>
  <si>
    <t>生物多様性保全計画の策定</t>
  </si>
  <si>
    <t>（農村環境保全活動）</t>
    <phoneticPr fontId="5"/>
  </si>
  <si>
    <t>遮光施設の補修等</t>
    <rPh sb="0" eb="2">
      <t>シャコウ</t>
    </rPh>
    <rPh sb="2" eb="4">
      <t>シセツ</t>
    </rPh>
    <rPh sb="5" eb="7">
      <t>ホシュウ</t>
    </rPh>
    <rPh sb="7" eb="8">
      <t>トウ</t>
    </rPh>
    <phoneticPr fontId="5"/>
  </si>
  <si>
    <t>破損施設の補修（ため池の附帯施設）</t>
    <rPh sb="0" eb="2">
      <t>ハソン</t>
    </rPh>
    <rPh sb="2" eb="4">
      <t>シセツ</t>
    </rPh>
    <rPh sb="5" eb="7">
      <t>ホシュウ</t>
    </rPh>
    <rPh sb="10" eb="11">
      <t>イケ</t>
    </rPh>
    <rPh sb="12" eb="14">
      <t>フタイ</t>
    </rPh>
    <rPh sb="14" eb="16">
      <t>シセツ</t>
    </rPh>
    <phoneticPr fontId="5"/>
  </si>
  <si>
    <t>きめ細やかな雑草対策（ため池の堤体）</t>
    <rPh sb="2" eb="3">
      <t>コマ</t>
    </rPh>
    <rPh sb="6" eb="8">
      <t>ザッソウ</t>
    </rPh>
    <rPh sb="8" eb="10">
      <t>タイサク</t>
    </rPh>
    <rPh sb="13" eb="14">
      <t>イケ</t>
    </rPh>
    <rPh sb="15" eb="17">
      <t>テイタイ</t>
    </rPh>
    <phoneticPr fontId="5"/>
  </si>
  <si>
    <t>破損施設の補修（ため池の堤体）</t>
    <rPh sb="0" eb="2">
      <t>ハソン</t>
    </rPh>
    <rPh sb="2" eb="4">
      <t>シセツ</t>
    </rPh>
    <rPh sb="5" eb="7">
      <t>ホシュウ</t>
    </rPh>
    <rPh sb="10" eb="11">
      <t>イケ</t>
    </rPh>
    <rPh sb="12" eb="14">
      <t>テイタイ</t>
    </rPh>
    <phoneticPr fontId="5"/>
  </si>
  <si>
    <t>堤体侵食の早期補修</t>
    <rPh sb="0" eb="2">
      <t>テイタイ</t>
    </rPh>
    <rPh sb="2" eb="4">
      <t>シンショク</t>
    </rPh>
    <rPh sb="5" eb="7">
      <t>ソウキ</t>
    </rPh>
    <rPh sb="7" eb="9">
      <t>ホシュウ</t>
    </rPh>
    <phoneticPr fontId="5"/>
  </si>
  <si>
    <t>コンクリート構造物の表面劣化への対応</t>
    <rPh sb="6" eb="9">
      <t>コウゾウブツ</t>
    </rPh>
    <rPh sb="10" eb="12">
      <t>ヒョウメン</t>
    </rPh>
    <rPh sb="12" eb="14">
      <t>レッカ</t>
    </rPh>
    <rPh sb="16" eb="18">
      <t>タイオウ</t>
    </rPh>
    <phoneticPr fontId="5"/>
  </si>
  <si>
    <t>コンクリート構造物の目地詰め</t>
    <rPh sb="6" eb="9">
      <t>コウゾウブツ</t>
    </rPh>
    <rPh sb="10" eb="12">
      <t>メジ</t>
    </rPh>
    <rPh sb="12" eb="13">
      <t>ヅ</t>
    </rPh>
    <phoneticPr fontId="5"/>
  </si>
  <si>
    <t>遮水シートの補修</t>
    <rPh sb="0" eb="2">
      <t>シャスイ</t>
    </rPh>
    <rPh sb="6" eb="8">
      <t>ホシュウ</t>
    </rPh>
    <phoneticPr fontId="5"/>
  </si>
  <si>
    <t>ため池の軽微な補修等</t>
    <rPh sb="2" eb="3">
      <t>イケ</t>
    </rPh>
    <rPh sb="4" eb="6">
      <t>ケイビ</t>
    </rPh>
    <rPh sb="7" eb="9">
      <t>ホシュウ</t>
    </rPh>
    <rPh sb="9" eb="10">
      <t>トウ</t>
    </rPh>
    <phoneticPr fontId="5"/>
  </si>
  <si>
    <t>破損施設の補修（農道の附帯施設）</t>
    <rPh sb="0" eb="2">
      <t>ハソン</t>
    </rPh>
    <rPh sb="2" eb="4">
      <t>シセツ</t>
    </rPh>
    <rPh sb="5" eb="7">
      <t>ホシュウ</t>
    </rPh>
    <rPh sb="8" eb="10">
      <t>ノウドウ</t>
    </rPh>
    <rPh sb="11" eb="13">
      <t>フタイ</t>
    </rPh>
    <rPh sb="13" eb="15">
      <t>シセツ</t>
    </rPh>
    <phoneticPr fontId="5"/>
  </si>
  <si>
    <t>側溝の裏込材の充填</t>
    <rPh sb="0" eb="2">
      <t>ソッコウ</t>
    </rPh>
    <rPh sb="3" eb="4">
      <t>ウラ</t>
    </rPh>
    <rPh sb="4" eb="5">
      <t>コ</t>
    </rPh>
    <rPh sb="5" eb="6">
      <t>ザイ</t>
    </rPh>
    <rPh sb="7" eb="9">
      <t>ジュウテン</t>
    </rPh>
    <phoneticPr fontId="5"/>
  </si>
  <si>
    <t>側溝の不同沈下への早期対応</t>
    <rPh sb="0" eb="2">
      <t>ソッコウ</t>
    </rPh>
    <rPh sb="3" eb="5">
      <t>フドウ</t>
    </rPh>
    <rPh sb="5" eb="7">
      <t>チンカ</t>
    </rPh>
    <rPh sb="9" eb="11">
      <t>ソウキ</t>
    </rPh>
    <rPh sb="11" eb="13">
      <t>タイオウ</t>
    </rPh>
    <phoneticPr fontId="5"/>
  </si>
  <si>
    <t>側溝の目地詰め</t>
    <rPh sb="0" eb="2">
      <t>ソッコウ</t>
    </rPh>
    <rPh sb="3" eb="5">
      <t>メジ</t>
    </rPh>
    <rPh sb="5" eb="6">
      <t>ヅ</t>
    </rPh>
    <phoneticPr fontId="5"/>
  </si>
  <si>
    <t>きめ細やかな雑草対策（農道）</t>
    <rPh sb="2" eb="3">
      <t>コマ</t>
    </rPh>
    <rPh sb="6" eb="8">
      <t>ザッソウ</t>
    </rPh>
    <rPh sb="8" eb="10">
      <t>タイサク</t>
    </rPh>
    <rPh sb="11" eb="13">
      <t>ノウドウ</t>
    </rPh>
    <phoneticPr fontId="5"/>
  </si>
  <si>
    <t>破損施設の補修（農道）</t>
    <rPh sb="0" eb="2">
      <t>ハソン</t>
    </rPh>
    <rPh sb="2" eb="4">
      <t>シセツ</t>
    </rPh>
    <rPh sb="5" eb="7">
      <t>ホシュウ</t>
    </rPh>
    <rPh sb="8" eb="10">
      <t>ノウドウ</t>
    </rPh>
    <phoneticPr fontId="5"/>
  </si>
  <si>
    <t>軌道等の運搬施設の維持補修</t>
    <rPh sb="0" eb="2">
      <t>キドウ</t>
    </rPh>
    <rPh sb="2" eb="3">
      <t>トウ</t>
    </rPh>
    <rPh sb="4" eb="6">
      <t>ウンパン</t>
    </rPh>
    <rPh sb="6" eb="8">
      <t>シセツ</t>
    </rPh>
    <rPh sb="9" eb="11">
      <t>イジ</t>
    </rPh>
    <rPh sb="11" eb="13">
      <t>ホシュウ</t>
    </rPh>
    <phoneticPr fontId="5"/>
  </si>
  <si>
    <t>路肩、法面の初期補修</t>
    <rPh sb="0" eb="2">
      <t>ロカタ</t>
    </rPh>
    <rPh sb="3" eb="5">
      <t>ノリメン</t>
    </rPh>
    <rPh sb="6" eb="8">
      <t>ショキ</t>
    </rPh>
    <rPh sb="8" eb="10">
      <t>ホシュウ</t>
    </rPh>
    <phoneticPr fontId="5"/>
  </si>
  <si>
    <t>農道の軽微な補修等</t>
    <rPh sb="3" eb="5">
      <t>ケイビ</t>
    </rPh>
    <rPh sb="6" eb="8">
      <t>ホシュウ</t>
    </rPh>
    <rPh sb="8" eb="9">
      <t>トウ</t>
    </rPh>
    <phoneticPr fontId="5"/>
  </si>
  <si>
    <t>空気弁等への腐食防止剤の塗布等</t>
    <rPh sb="0" eb="3">
      <t>クウキベン</t>
    </rPh>
    <rPh sb="3" eb="4">
      <t>トウ</t>
    </rPh>
    <rPh sb="6" eb="8">
      <t>フショク</t>
    </rPh>
    <rPh sb="8" eb="10">
      <t>ボウシ</t>
    </rPh>
    <rPh sb="10" eb="11">
      <t>ザイ</t>
    </rPh>
    <rPh sb="12" eb="14">
      <t>トフ</t>
    </rPh>
    <rPh sb="14" eb="15">
      <t>トウ</t>
    </rPh>
    <phoneticPr fontId="5"/>
  </si>
  <si>
    <t>給水栓に対する凍結防止対策</t>
    <rPh sb="0" eb="3">
      <t>キュウスイセン</t>
    </rPh>
    <rPh sb="4" eb="5">
      <t>タイ</t>
    </rPh>
    <rPh sb="7" eb="9">
      <t>トウケツ</t>
    </rPh>
    <rPh sb="9" eb="11">
      <t>ボウシ</t>
    </rPh>
    <rPh sb="11" eb="13">
      <t>タイサク</t>
    </rPh>
    <phoneticPr fontId="5"/>
  </si>
  <si>
    <t>破損施設の補修（水路の附帯施設）</t>
    <rPh sb="0" eb="2">
      <t>ハソン</t>
    </rPh>
    <rPh sb="2" eb="4">
      <t>シセツ</t>
    </rPh>
    <rPh sb="5" eb="7">
      <t>ホシュウ</t>
    </rPh>
    <rPh sb="8" eb="10">
      <t>スイロ</t>
    </rPh>
    <rPh sb="11" eb="13">
      <t>フタイ</t>
    </rPh>
    <rPh sb="13" eb="15">
      <t>シセツ</t>
    </rPh>
    <phoneticPr fontId="5"/>
  </si>
  <si>
    <t>給水栓ボックス基礎部の補強</t>
    <rPh sb="0" eb="3">
      <t>キュウスイセン</t>
    </rPh>
    <rPh sb="7" eb="10">
      <t>キソブ</t>
    </rPh>
    <rPh sb="11" eb="13">
      <t>ホキョウ</t>
    </rPh>
    <phoneticPr fontId="5"/>
  </si>
  <si>
    <t>パイプ内の清掃</t>
    <rPh sb="3" eb="4">
      <t>ナイ</t>
    </rPh>
    <rPh sb="5" eb="7">
      <t>セイソウ</t>
    </rPh>
    <phoneticPr fontId="5"/>
  </si>
  <si>
    <t>パイプラインの破損施設の補修</t>
    <rPh sb="7" eb="9">
      <t>ハソン</t>
    </rPh>
    <rPh sb="9" eb="11">
      <t>シセツ</t>
    </rPh>
    <rPh sb="12" eb="14">
      <t>ホシュウ</t>
    </rPh>
    <phoneticPr fontId="5"/>
  </si>
  <si>
    <t>きめ細やかな雑草対策（水路）</t>
    <rPh sb="2" eb="3">
      <t>コマ</t>
    </rPh>
    <rPh sb="6" eb="8">
      <t>ザッソウ</t>
    </rPh>
    <rPh sb="8" eb="10">
      <t>タイサク</t>
    </rPh>
    <rPh sb="11" eb="13">
      <t>スイロ</t>
    </rPh>
    <phoneticPr fontId="5"/>
  </si>
  <si>
    <t>破損施設の補修（水路）</t>
    <rPh sb="0" eb="2">
      <t>ハソン</t>
    </rPh>
    <rPh sb="2" eb="4">
      <t>シセツ</t>
    </rPh>
    <rPh sb="5" eb="7">
      <t>ホシュウ</t>
    </rPh>
    <rPh sb="8" eb="10">
      <t>スイロ</t>
    </rPh>
    <phoneticPr fontId="5"/>
  </si>
  <si>
    <t>水路法面の初期補修</t>
    <rPh sb="0" eb="2">
      <t>スイロ</t>
    </rPh>
    <rPh sb="2" eb="4">
      <t>ノリメン</t>
    </rPh>
    <rPh sb="5" eb="7">
      <t>ショキ</t>
    </rPh>
    <rPh sb="7" eb="9">
      <t>ホシュウ</t>
    </rPh>
    <phoneticPr fontId="5"/>
  </si>
  <si>
    <t>水路に付着した藻等の除去</t>
    <rPh sb="0" eb="2">
      <t>スイロ</t>
    </rPh>
    <rPh sb="3" eb="5">
      <t>フチャク</t>
    </rPh>
    <rPh sb="7" eb="8">
      <t>モ</t>
    </rPh>
    <rPh sb="8" eb="9">
      <t>トウ</t>
    </rPh>
    <rPh sb="10" eb="12">
      <t>ジョキョ</t>
    </rPh>
    <phoneticPr fontId="5"/>
  </si>
  <si>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5"/>
  </si>
  <si>
    <t>不同沈下に対する早期対応</t>
    <rPh sb="0" eb="2">
      <t>フドウ</t>
    </rPh>
    <rPh sb="2" eb="4">
      <t>チンカ</t>
    </rPh>
    <rPh sb="5" eb="6">
      <t>タイ</t>
    </rPh>
    <rPh sb="8" eb="10">
      <t>ソウキ</t>
    </rPh>
    <rPh sb="10" eb="12">
      <t>タイオウ</t>
    </rPh>
    <phoneticPr fontId="5"/>
  </si>
  <si>
    <t>表面劣化に対するコーティング等</t>
    <rPh sb="0" eb="2">
      <t>ヒョウメン</t>
    </rPh>
    <rPh sb="2" eb="4">
      <t>レッカ</t>
    </rPh>
    <rPh sb="5" eb="6">
      <t>タイ</t>
    </rPh>
    <rPh sb="14" eb="15">
      <t>トウ</t>
    </rPh>
    <phoneticPr fontId="5"/>
  </si>
  <si>
    <t>目地詰め</t>
    <rPh sb="0" eb="2">
      <t>メジ</t>
    </rPh>
    <rPh sb="2" eb="3">
      <t>ヅ</t>
    </rPh>
    <phoneticPr fontId="5"/>
  </si>
  <si>
    <t>水路側壁のはらみ修正</t>
    <rPh sb="0" eb="2">
      <t>スイロ</t>
    </rPh>
    <rPh sb="2" eb="4">
      <t>ソクヘキ</t>
    </rPh>
    <rPh sb="8" eb="10">
      <t>シュウセイ</t>
    </rPh>
    <phoneticPr fontId="5"/>
  </si>
  <si>
    <t>水路の軽微な補修等</t>
    <rPh sb="0" eb="2">
      <t>スイロ</t>
    </rPh>
    <rPh sb="3" eb="5">
      <t>ケイビ</t>
    </rPh>
    <rPh sb="6" eb="8">
      <t>ホシュウ</t>
    </rPh>
    <rPh sb="8" eb="9">
      <t>トウ</t>
    </rPh>
    <phoneticPr fontId="5"/>
  </si>
  <si>
    <t>きめ細やかな雑草対策</t>
    <rPh sb="2" eb="3">
      <t>コマ</t>
    </rPh>
    <rPh sb="6" eb="8">
      <t>ザッソウ</t>
    </rPh>
    <rPh sb="8" eb="10">
      <t>タイサク</t>
    </rPh>
    <phoneticPr fontId="5"/>
  </si>
  <si>
    <t>防風ネットの補修・設置</t>
    <rPh sb="0" eb="2">
      <t>ボウフウ</t>
    </rPh>
    <rPh sb="6" eb="8">
      <t>ホシュウ</t>
    </rPh>
    <rPh sb="9" eb="11">
      <t>セッチ</t>
    </rPh>
    <phoneticPr fontId="5"/>
  </si>
  <si>
    <t>鳥獣害防護柵の補修・設置</t>
    <rPh sb="0" eb="2">
      <t>チョウジュウ</t>
    </rPh>
    <rPh sb="2" eb="3">
      <t>ガイ</t>
    </rPh>
    <rPh sb="3" eb="6">
      <t>ボウゴサク</t>
    </rPh>
    <rPh sb="7" eb="9">
      <t>ホシュウ</t>
    </rPh>
    <rPh sb="10" eb="12">
      <t>セッチ</t>
    </rPh>
    <phoneticPr fontId="5"/>
  </si>
  <si>
    <t>農用地の除れき</t>
    <rPh sb="0" eb="3">
      <t>ノウヨウチ</t>
    </rPh>
    <rPh sb="4" eb="5">
      <t>ジョ</t>
    </rPh>
    <phoneticPr fontId="5"/>
  </si>
  <si>
    <t>暗渠施設の清掃</t>
    <rPh sb="0" eb="2">
      <t>アンキョ</t>
    </rPh>
    <rPh sb="2" eb="4">
      <t>シセツ</t>
    </rPh>
    <rPh sb="5" eb="7">
      <t>セイソウ</t>
    </rPh>
    <phoneticPr fontId="5"/>
  </si>
  <si>
    <t>農用地法面の初期補修</t>
    <rPh sb="0" eb="3">
      <t>ノウヨウチ</t>
    </rPh>
    <rPh sb="3" eb="5">
      <t>ノリメン</t>
    </rPh>
    <rPh sb="6" eb="8">
      <t>ショキ</t>
    </rPh>
    <rPh sb="8" eb="10">
      <t>ホシュウ</t>
    </rPh>
    <phoneticPr fontId="5"/>
  </si>
  <si>
    <t>畦畔の再構築</t>
    <rPh sb="0" eb="2">
      <t>ケイハン</t>
    </rPh>
    <rPh sb="3" eb="6">
      <t>サイコウチク</t>
    </rPh>
    <phoneticPr fontId="5"/>
  </si>
  <si>
    <t>農用地の軽微な補修等</t>
    <rPh sb="0" eb="3">
      <t>ノウヨウチ</t>
    </rPh>
    <rPh sb="4" eb="6">
      <t>ケイビ</t>
    </rPh>
    <rPh sb="7" eb="9">
      <t>ホシュウ</t>
    </rPh>
    <rPh sb="9" eb="10">
      <t>トウ</t>
    </rPh>
    <phoneticPr fontId="5"/>
  </si>
  <si>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5"/>
  </si>
  <si>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5"/>
  </si>
  <si>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</si>
  <si>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5"/>
  </si>
  <si>
    <t>年度活動計画の策定</t>
    <rPh sb="0" eb="2">
      <t>ネンド</t>
    </rPh>
    <rPh sb="2" eb="4">
      <t>カツドウ</t>
    </rPh>
    <rPh sb="4" eb="6">
      <t>ケイカク</t>
    </rPh>
    <rPh sb="7" eb="9">
      <t>サクテイ</t>
    </rPh>
    <phoneticPr fontId="5"/>
  </si>
  <si>
    <t>診断結果の記録管理（ため池）</t>
    <rPh sb="0" eb="2">
      <t>シンダン</t>
    </rPh>
    <rPh sb="2" eb="4">
      <t>ケッカ</t>
    </rPh>
    <rPh sb="5" eb="7">
      <t>キロク</t>
    </rPh>
    <rPh sb="7" eb="9">
      <t>カンリ</t>
    </rPh>
    <rPh sb="12" eb="13">
      <t>イケ</t>
    </rPh>
    <phoneticPr fontId="5"/>
  </si>
  <si>
    <t>施設の機能診断（ため池）</t>
    <rPh sb="0" eb="2">
      <t>シセツ</t>
    </rPh>
    <rPh sb="3" eb="5">
      <t>キノウ</t>
    </rPh>
    <rPh sb="5" eb="7">
      <t>シンダン</t>
    </rPh>
    <rPh sb="10" eb="11">
      <t>イケ</t>
    </rPh>
    <phoneticPr fontId="5"/>
  </si>
  <si>
    <t>ため池の機能診断</t>
    <rPh sb="4" eb="6">
      <t>キノウ</t>
    </rPh>
    <rPh sb="6" eb="8">
      <t>シンダン</t>
    </rPh>
    <phoneticPr fontId="5"/>
  </si>
  <si>
    <t>診断結果の記録管理（農道）</t>
    <rPh sb="0" eb="2">
      <t>シンダン</t>
    </rPh>
    <rPh sb="2" eb="4">
      <t>ケッカ</t>
    </rPh>
    <rPh sb="5" eb="7">
      <t>キロク</t>
    </rPh>
    <rPh sb="7" eb="9">
      <t>カンリ</t>
    </rPh>
    <rPh sb="10" eb="12">
      <t>ノウドウ</t>
    </rPh>
    <phoneticPr fontId="5"/>
  </si>
  <si>
    <t>施設の機能診断（農道）</t>
    <rPh sb="0" eb="2">
      <t>シセツ</t>
    </rPh>
    <rPh sb="3" eb="5">
      <t>キノウ</t>
    </rPh>
    <rPh sb="5" eb="7">
      <t>シンダン</t>
    </rPh>
    <rPh sb="8" eb="10">
      <t>ノウドウ</t>
    </rPh>
    <phoneticPr fontId="5"/>
  </si>
  <si>
    <t>農道の機能診断</t>
    <rPh sb="3" eb="5">
      <t>キノウ</t>
    </rPh>
    <rPh sb="5" eb="7">
      <t>シンダン</t>
    </rPh>
    <phoneticPr fontId="5"/>
  </si>
  <si>
    <t>診断結果の記録管理（水路）</t>
    <rPh sb="0" eb="2">
      <t>シンダン</t>
    </rPh>
    <rPh sb="2" eb="4">
      <t>ケッカ</t>
    </rPh>
    <rPh sb="5" eb="7">
      <t>キロク</t>
    </rPh>
    <rPh sb="7" eb="9">
      <t>カンリ</t>
    </rPh>
    <rPh sb="10" eb="12">
      <t>スイロ</t>
    </rPh>
    <phoneticPr fontId="5"/>
  </si>
  <si>
    <t>施設の機能診断（水路）</t>
    <rPh sb="0" eb="2">
      <t>シセツ</t>
    </rPh>
    <rPh sb="3" eb="5">
      <t>キノウ</t>
    </rPh>
    <rPh sb="5" eb="7">
      <t>シンダン</t>
    </rPh>
    <rPh sb="8" eb="10">
      <t>スイロ</t>
    </rPh>
    <phoneticPr fontId="5"/>
  </si>
  <si>
    <t>水路の機能診断</t>
    <rPh sb="3" eb="5">
      <t>キノウ</t>
    </rPh>
    <rPh sb="5" eb="7">
      <t>シンダン</t>
    </rPh>
    <phoneticPr fontId="5"/>
  </si>
  <si>
    <t>診断結果の記録管理（農用地）</t>
    <rPh sb="0" eb="2">
      <t>シンダン</t>
    </rPh>
    <rPh sb="2" eb="4">
      <t>ケッカ</t>
    </rPh>
    <rPh sb="5" eb="7">
      <t>キロク</t>
    </rPh>
    <rPh sb="7" eb="9">
      <t>カンリ</t>
    </rPh>
    <rPh sb="10" eb="13">
      <t>ノウヨウチ</t>
    </rPh>
    <phoneticPr fontId="5"/>
  </si>
  <si>
    <t>施設の機能診断（農用地）</t>
    <rPh sb="0" eb="2">
      <t>シセツ</t>
    </rPh>
    <rPh sb="3" eb="5">
      <t>キノウ</t>
    </rPh>
    <rPh sb="5" eb="7">
      <t>シンダン</t>
    </rPh>
    <rPh sb="8" eb="11">
      <t>ノウヨウチ</t>
    </rPh>
    <phoneticPr fontId="5"/>
  </si>
  <si>
    <t>農用地の機能診断</t>
    <rPh sb="4" eb="6">
      <t>キノウ</t>
    </rPh>
    <rPh sb="6" eb="8">
      <t>シンダン</t>
    </rPh>
    <phoneticPr fontId="5"/>
  </si>
  <si>
    <t>機能診断</t>
  </si>
  <si>
    <t>（施設の軽微な補修）</t>
    <phoneticPr fontId="5"/>
  </si>
  <si>
    <t>【資源向上活動（地域資源の質的向上を図る共同活動）】</t>
    <phoneticPr fontId="5"/>
  </si>
  <si>
    <t>その他</t>
    <rPh sb="2" eb="3">
      <t>タ</t>
    </rPh>
    <phoneticPr fontId="5"/>
  </si>
  <si>
    <t>有識者等による研修会、有識者を交えた検討会の開催</t>
    <phoneticPr fontId="5"/>
  </si>
  <si>
    <t>有識者等による研修会、検討会の開催</t>
    <phoneticPr fontId="5"/>
  </si>
  <si>
    <t>地域住民等に対する意向調査、地域住民等との集落内調査</t>
    <phoneticPr fontId="5"/>
  </si>
  <si>
    <t>地域住民等に対する意向調査等</t>
    <rPh sb="0" eb="2">
      <t>チイキ</t>
    </rPh>
    <rPh sb="2" eb="4">
      <t>ジュウミン</t>
    </rPh>
    <rPh sb="4" eb="5">
      <t>トウ</t>
    </rPh>
    <rPh sb="6" eb="7">
      <t>タイ</t>
    </rPh>
    <rPh sb="9" eb="11">
      <t>イコウ</t>
    </rPh>
    <rPh sb="11" eb="13">
      <t>チョウサ</t>
    </rPh>
    <rPh sb="13" eb="14">
      <t>トウ</t>
    </rPh>
    <phoneticPr fontId="5"/>
  </si>
  <si>
    <t>地域住民等（集落外の住民・組織等も含む）との意見交換・ワークショップ・交流会の開催</t>
    <phoneticPr fontId="5"/>
  </si>
  <si>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5"/>
  </si>
  <si>
    <t>不在村地主との連絡体制の整備、調整、それに必要な調査</t>
    <phoneticPr fontId="5"/>
  </si>
  <si>
    <t>不在村地主との連絡体制の整備等</t>
    <rPh sb="14" eb="15">
      <t>トウ</t>
    </rPh>
    <phoneticPr fontId="5"/>
  </si>
  <si>
    <t>農業者に対する意向調査、農業者による現地調査</t>
    <phoneticPr fontId="5"/>
  </si>
  <si>
    <t>農業者に対する意向調査、現地調査</t>
    <phoneticPr fontId="5"/>
  </si>
  <si>
    <t>農業者（入り作農家、土地持ち非農家を含む）による検討会の開催</t>
  </si>
  <si>
    <t>農業者の検討会の開催</t>
    <phoneticPr fontId="5"/>
  </si>
  <si>
    <t>推進活動</t>
    <phoneticPr fontId="5"/>
  </si>
  <si>
    <t>１（農地維持）</t>
    <rPh sb="2" eb="4">
      <t>ノウチ</t>
    </rPh>
    <rPh sb="4" eb="6">
      <t>イジ</t>
    </rPh>
    <phoneticPr fontId="5"/>
  </si>
  <si>
    <t>（地域資源の適切な保全管理のための推進活動）</t>
    <phoneticPr fontId="5"/>
  </si>
  <si>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5"/>
  </si>
  <si>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5"/>
  </si>
  <si>
    <t>異常気象時の対応</t>
    <rPh sb="0" eb="2">
      <t>イジョウ</t>
    </rPh>
    <rPh sb="2" eb="5">
      <t>キショウジ</t>
    </rPh>
    <rPh sb="6" eb="8">
      <t>タイオウ</t>
    </rPh>
    <phoneticPr fontId="5"/>
  </si>
  <si>
    <t>ゲート類の保守管理</t>
    <rPh sb="3" eb="4">
      <t>ルイ</t>
    </rPh>
    <rPh sb="5" eb="7">
      <t>ホシュ</t>
    </rPh>
    <rPh sb="7" eb="9">
      <t>カンリ</t>
    </rPh>
    <phoneticPr fontId="5"/>
  </si>
  <si>
    <t>遮光施設の適正管理</t>
    <rPh sb="0" eb="2">
      <t>シャコウ</t>
    </rPh>
    <rPh sb="2" eb="4">
      <t>シセツ</t>
    </rPh>
    <rPh sb="5" eb="7">
      <t>テキセイ</t>
    </rPh>
    <rPh sb="7" eb="9">
      <t>カンリ</t>
    </rPh>
    <phoneticPr fontId="5"/>
  </si>
  <si>
    <t>管理道路の管理</t>
    <rPh sb="0" eb="2">
      <t>カンリ</t>
    </rPh>
    <rPh sb="2" eb="4">
      <t>ドウロ</t>
    </rPh>
    <rPh sb="5" eb="7">
      <t>カンリ</t>
    </rPh>
    <phoneticPr fontId="5"/>
  </si>
  <si>
    <t>かんがい期前の施設の清掃・防塵</t>
    <rPh sb="4" eb="5">
      <t>キ</t>
    </rPh>
    <rPh sb="5" eb="6">
      <t>マエ</t>
    </rPh>
    <rPh sb="7" eb="9">
      <t>シセツ</t>
    </rPh>
    <rPh sb="10" eb="12">
      <t>セイソウ</t>
    </rPh>
    <rPh sb="13" eb="15">
      <t>ボウジン</t>
    </rPh>
    <phoneticPr fontId="5"/>
  </si>
  <si>
    <t>ため池附帯施設の
保守管理</t>
    <rPh sb="2" eb="3">
      <t>イケ</t>
    </rPh>
    <rPh sb="3" eb="5">
      <t>フタイ</t>
    </rPh>
    <rPh sb="5" eb="7">
      <t>シセツ</t>
    </rPh>
    <rPh sb="9" eb="11">
      <t>ホシュ</t>
    </rPh>
    <phoneticPr fontId="5"/>
  </si>
  <si>
    <t>ため池の泥上げ</t>
    <rPh sb="2" eb="3">
      <t>イケ</t>
    </rPh>
    <rPh sb="4" eb="5">
      <t>ドロ</t>
    </rPh>
    <rPh sb="5" eb="6">
      <t>ア</t>
    </rPh>
    <phoneticPr fontId="5"/>
  </si>
  <si>
    <t>ため池の泥上げ</t>
    <phoneticPr fontId="5"/>
  </si>
  <si>
    <t>ため池の草刈り</t>
    <rPh sb="2" eb="3">
      <t>イケ</t>
    </rPh>
    <rPh sb="4" eb="6">
      <t>クサカ</t>
    </rPh>
    <phoneticPr fontId="5"/>
  </si>
  <si>
    <t>ため池の草刈り</t>
    <phoneticPr fontId="5"/>
  </si>
  <si>
    <t>路面の維持</t>
    <rPh sb="0" eb="2">
      <t>ロメン</t>
    </rPh>
    <rPh sb="3" eb="5">
      <t>イジ</t>
    </rPh>
    <phoneticPr fontId="5"/>
  </si>
  <si>
    <t>側溝の泥上げ</t>
    <rPh sb="0" eb="2">
      <t>ソッコウ</t>
    </rPh>
    <rPh sb="3" eb="4">
      <t>ドロ</t>
    </rPh>
    <rPh sb="4" eb="5">
      <t>ア</t>
    </rPh>
    <phoneticPr fontId="5"/>
  </si>
  <si>
    <t>農道側溝の泥上げ</t>
    <rPh sb="0" eb="2">
      <t>ノウドウ</t>
    </rPh>
    <rPh sb="2" eb="4">
      <t>ソッコウ</t>
    </rPh>
    <phoneticPr fontId="5"/>
  </si>
  <si>
    <t>路肩・法面の草刈り</t>
    <rPh sb="0" eb="2">
      <t>ロカタ</t>
    </rPh>
    <rPh sb="3" eb="5">
      <t>ノリメン</t>
    </rPh>
    <rPh sb="6" eb="8">
      <t>クサカ</t>
    </rPh>
    <phoneticPr fontId="5"/>
  </si>
  <si>
    <t>農道の草刈り</t>
    <rPh sb="0" eb="2">
      <t>ノウドウ</t>
    </rPh>
    <phoneticPr fontId="5"/>
  </si>
  <si>
    <t>農道</t>
    <rPh sb="1" eb="2">
      <t>ミチ</t>
    </rPh>
    <phoneticPr fontId="5"/>
  </si>
  <si>
    <t>ゲート類等の保守管理</t>
    <rPh sb="3" eb="4">
      <t>ルイ</t>
    </rPh>
    <rPh sb="4" eb="5">
      <t>トウ</t>
    </rPh>
    <rPh sb="6" eb="8">
      <t>ホシュ</t>
    </rPh>
    <rPh sb="8" eb="10">
      <t>カンリ</t>
    </rPh>
    <phoneticPr fontId="5"/>
  </si>
  <si>
    <t>かんがい期前の注油</t>
    <rPh sb="4" eb="5">
      <t>キ</t>
    </rPh>
    <rPh sb="5" eb="6">
      <t>マエ</t>
    </rPh>
    <rPh sb="7" eb="9">
      <t>チュウユ</t>
    </rPh>
    <phoneticPr fontId="5"/>
  </si>
  <si>
    <t>水路附帯施設の
保守管理</t>
    <rPh sb="0" eb="2">
      <t>スイロ</t>
    </rPh>
    <rPh sb="2" eb="4">
      <t>フタイ</t>
    </rPh>
    <rPh sb="4" eb="6">
      <t>シセツ</t>
    </rPh>
    <rPh sb="8" eb="10">
      <t>ホシュ</t>
    </rPh>
    <rPh sb="10" eb="12">
      <t>カンリ</t>
    </rPh>
    <phoneticPr fontId="5"/>
  </si>
  <si>
    <t>ポンプ吸水槽等の泥上げ</t>
    <rPh sb="3" eb="5">
      <t>キュウスイ</t>
    </rPh>
    <rPh sb="5" eb="6">
      <t>ソウ</t>
    </rPh>
    <rPh sb="6" eb="7">
      <t>トウ</t>
    </rPh>
    <rPh sb="8" eb="9">
      <t>ドロ</t>
    </rPh>
    <rPh sb="9" eb="10">
      <t>ア</t>
    </rPh>
    <phoneticPr fontId="5"/>
  </si>
  <si>
    <t>水路の泥上げ</t>
    <rPh sb="0" eb="2">
      <t>スイロ</t>
    </rPh>
    <rPh sb="3" eb="4">
      <t>ドロ</t>
    </rPh>
    <rPh sb="4" eb="5">
      <t>ア</t>
    </rPh>
    <phoneticPr fontId="5"/>
  </si>
  <si>
    <t>水路の泥上げ</t>
    <phoneticPr fontId="5"/>
  </si>
  <si>
    <t>ポンプ場、調整施設等の草刈り</t>
    <rPh sb="3" eb="4">
      <t>ジョウ</t>
    </rPh>
    <rPh sb="5" eb="7">
      <t>チョウセイ</t>
    </rPh>
    <rPh sb="7" eb="9">
      <t>シセツ</t>
    </rPh>
    <rPh sb="9" eb="10">
      <t>トウ</t>
    </rPh>
    <rPh sb="11" eb="13">
      <t>クサカ</t>
    </rPh>
    <phoneticPr fontId="5"/>
  </si>
  <si>
    <t>水路の草刈り</t>
    <rPh sb="0" eb="2">
      <t>スイロ</t>
    </rPh>
    <rPh sb="3" eb="5">
      <t>クサカ</t>
    </rPh>
    <phoneticPr fontId="5"/>
  </si>
  <si>
    <t>水路の草刈り</t>
    <phoneticPr fontId="5"/>
  </si>
  <si>
    <t>水路</t>
    <phoneticPr fontId="5"/>
  </si>
  <si>
    <t>防風ネットの適正管理</t>
    <rPh sb="0" eb="2">
      <t>ボウフウ</t>
    </rPh>
    <rPh sb="6" eb="8">
      <t>テキセイ</t>
    </rPh>
    <rPh sb="8" eb="10">
      <t>カンリ</t>
    </rPh>
    <phoneticPr fontId="5"/>
  </si>
  <si>
    <t>鳥獣害防護柵の適正管理</t>
    <rPh sb="0" eb="2">
      <t>チョウジュウ</t>
    </rPh>
    <rPh sb="2" eb="3">
      <t>ガイ</t>
    </rPh>
    <rPh sb="3" eb="6">
      <t>ボウゴサク</t>
    </rPh>
    <rPh sb="7" eb="9">
      <t>テキセイ</t>
    </rPh>
    <rPh sb="9" eb="11">
      <t>カンリ</t>
    </rPh>
    <phoneticPr fontId="5"/>
  </si>
  <si>
    <t>鳥獣害防護柵等の
保守管理</t>
    <rPh sb="0" eb="2">
      <t>チョウジュウ</t>
    </rPh>
    <rPh sb="2" eb="3">
      <t>ガイ</t>
    </rPh>
    <rPh sb="3" eb="6">
      <t>ボウゴサク</t>
    </rPh>
    <rPh sb="6" eb="7">
      <t>トウ</t>
    </rPh>
    <rPh sb="9" eb="11">
      <t>ホシュ</t>
    </rPh>
    <rPh sb="11" eb="13">
      <t>カンリ</t>
    </rPh>
    <phoneticPr fontId="5"/>
  </si>
  <si>
    <t>防風林の枝払い・下草の草刈り</t>
    <rPh sb="0" eb="3">
      <t>ボウフウリン</t>
    </rPh>
    <rPh sb="4" eb="5">
      <t>エダ</t>
    </rPh>
    <rPh sb="5" eb="6">
      <t>ハラ</t>
    </rPh>
    <rPh sb="8" eb="10">
      <t>シタクサ</t>
    </rPh>
    <rPh sb="11" eb="13">
      <t>クサカ</t>
    </rPh>
    <phoneticPr fontId="5"/>
  </si>
  <si>
    <t>畦畔・農用地法面等の草刈り</t>
    <rPh sb="0" eb="2">
      <t>ケイハン</t>
    </rPh>
    <rPh sb="3" eb="6">
      <t>ノウヨウチ</t>
    </rPh>
    <rPh sb="6" eb="8">
      <t>ノリメン</t>
    </rPh>
    <rPh sb="8" eb="9">
      <t>トウ</t>
    </rPh>
    <rPh sb="10" eb="12">
      <t>クサカ</t>
    </rPh>
    <phoneticPr fontId="5"/>
  </si>
  <si>
    <t>畦畔・法面・防風林の
草刈り</t>
    <rPh sb="0" eb="2">
      <t>ケイハン</t>
    </rPh>
    <rPh sb="3" eb="5">
      <t>ノリメン</t>
    </rPh>
    <rPh sb="6" eb="9">
      <t>ボウフウリン</t>
    </rPh>
    <rPh sb="11" eb="13">
      <t>クサカ</t>
    </rPh>
    <phoneticPr fontId="5"/>
  </si>
  <si>
    <t>遊休農地発生防止のための保全管理</t>
    <rPh sb="0" eb="2">
      <t>ユウキュウ</t>
    </rPh>
    <rPh sb="2" eb="4">
      <t>ノウチ</t>
    </rPh>
    <rPh sb="4" eb="6">
      <t>ハッセイ</t>
    </rPh>
    <rPh sb="6" eb="8">
      <t>ボウシ</t>
    </rPh>
    <rPh sb="12" eb="14">
      <t>ホゼン</t>
    </rPh>
    <rPh sb="14" eb="16">
      <t>カンリ</t>
    </rPh>
    <phoneticPr fontId="5"/>
  </si>
  <si>
    <t>遊休農地発生防止の
ための保全管理</t>
    <phoneticPr fontId="5"/>
  </si>
  <si>
    <t>農用地</t>
    <rPh sb="1" eb="3">
      <t>ヨウチ</t>
    </rPh>
    <phoneticPr fontId="5"/>
  </si>
  <si>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5"/>
  </si>
  <si>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5"/>
  </si>
  <si>
    <t>施設の点検（水路、農道、ため池）</t>
    <rPh sb="0" eb="2">
      <t>シセツ</t>
    </rPh>
    <rPh sb="3" eb="5">
      <t>テンケン</t>
    </rPh>
    <rPh sb="6" eb="8">
      <t>スイロ</t>
    </rPh>
    <rPh sb="9" eb="11">
      <t>ノウドウ</t>
    </rPh>
    <rPh sb="14" eb="15">
      <t>イケ</t>
    </rPh>
    <phoneticPr fontId="5"/>
  </si>
  <si>
    <t>遊休農地等の発生状況の把握</t>
    <rPh sb="0" eb="2">
      <t>ユウキュウ</t>
    </rPh>
    <rPh sb="2" eb="4">
      <t>ノウチ</t>
    </rPh>
    <rPh sb="4" eb="5">
      <t>トウ</t>
    </rPh>
    <rPh sb="6" eb="8">
      <t>ハッセイ</t>
    </rPh>
    <rPh sb="8" eb="10">
      <t>ジョウキョウ</t>
    </rPh>
    <rPh sb="11" eb="13">
      <t>ハアク</t>
    </rPh>
    <phoneticPr fontId="5"/>
  </si>
  <si>
    <t>点検</t>
  </si>
  <si>
    <t>点検・
計画
策定</t>
    <rPh sb="0" eb="2">
      <t>テンケン</t>
    </rPh>
    <rPh sb="4" eb="6">
      <t>ケイカク</t>
    </rPh>
    <rPh sb="7" eb="9">
      <t>サクテイ</t>
    </rPh>
    <phoneticPr fontId="5"/>
  </si>
  <si>
    <t>１（農地維持）</t>
    <phoneticPr fontId="5"/>
  </si>
  <si>
    <t>（地域資源の基礎的な保全活動）</t>
    <phoneticPr fontId="5"/>
  </si>
  <si>
    <t>【農地維持活動】</t>
    <rPh sb="1" eb="3">
      <t>ノウチ</t>
    </rPh>
    <rPh sb="3" eb="5">
      <t>イジ</t>
    </rPh>
    <rPh sb="5" eb="7">
      <t>カツドウ</t>
    </rPh>
    <phoneticPr fontId="5"/>
  </si>
  <si>
    <t>会議など</t>
    <rPh sb="0" eb="2">
      <t>カイギ</t>
    </rPh>
    <phoneticPr fontId="5"/>
  </si>
  <si>
    <t>活動項目番号</t>
    <rPh sb="0" eb="6">
      <t>カツドウコウモクバンゴウ</t>
    </rPh>
    <phoneticPr fontId="5"/>
  </si>
  <si>
    <t>活動項目番号表</t>
    <rPh sb="0" eb="2">
      <t>カツドウ</t>
    </rPh>
    <rPh sb="2" eb="4">
      <t>コウモク</t>
    </rPh>
    <rPh sb="4" eb="6">
      <t>バンゴウ</t>
    </rPh>
    <rPh sb="6" eb="7">
      <t>ヒョウ</t>
    </rPh>
    <phoneticPr fontId="5"/>
  </si>
  <si>
    <t>計画</t>
    <rPh sb="0" eb="2">
      <t>ケイカク</t>
    </rPh>
    <phoneticPr fontId="5"/>
  </si>
  <si>
    <t>a</t>
    <phoneticPr fontId="5"/>
  </si>
  <si>
    <t>取組番号</t>
    <rPh sb="2" eb="4">
      <t>バンゴウ</t>
    </rPh>
    <phoneticPr fontId="5"/>
  </si>
  <si>
    <t>農村文化の伝承を通じた農村コミュニティの強化</t>
  </si>
  <si>
    <t>やすらぎ・福祉及び教育機能の活用</t>
    <phoneticPr fontId="5"/>
  </si>
  <si>
    <t>多面的機能の増進を図る活動</t>
  </si>
  <si>
    <t>取組</t>
  </si>
  <si>
    <t>活動項目</t>
  </si>
  <si>
    <t>３．多面的機能の増進を図る活動</t>
    <phoneticPr fontId="5"/>
  </si>
  <si>
    <t>水田の地下水かん養機能向上活動、水源かん養林の保全</t>
    <rPh sb="16" eb="18">
      <t>スイゲン</t>
    </rPh>
    <rPh sb="20" eb="21">
      <t>ヨウ</t>
    </rPh>
    <rPh sb="21" eb="22">
      <t>ハヤシ</t>
    </rPh>
    <rPh sb="23" eb="25">
      <t>ホゼン</t>
    </rPh>
    <phoneticPr fontId="5"/>
  </si>
  <si>
    <t>水田貯留機能増進・地下水かん養</t>
    <phoneticPr fontId="5"/>
  </si>
  <si>
    <t>景観形成・生活環境保全</t>
    <phoneticPr fontId="5"/>
  </si>
  <si>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5"/>
  </si>
  <si>
    <t>景観形成計画、生活環境保全計画の策定</t>
    <rPh sb="4" eb="6">
      <t>ケイカク</t>
    </rPh>
    <phoneticPr fontId="5"/>
  </si>
  <si>
    <t>取組番号</t>
    <rPh sb="0" eb="2">
      <t>トリクミ</t>
    </rPh>
    <rPh sb="2" eb="4">
      <t>バンゴウ</t>
    </rPh>
    <phoneticPr fontId="5"/>
  </si>
  <si>
    <t>２．農村環境保全活動</t>
    <phoneticPr fontId="5"/>
  </si>
  <si>
    <t>１．施設の軽微な補修</t>
    <phoneticPr fontId="5"/>
  </si>
  <si>
    <t>地域資源の適切な保全管理のための推進活動</t>
    <phoneticPr fontId="5"/>
  </si>
  <si>
    <t>２．地域資源の適切な保全管理のための推進活動</t>
    <phoneticPr fontId="5"/>
  </si>
  <si>
    <t>ため池附帯施設の保守管理</t>
    <rPh sb="2" eb="3">
      <t>イケ</t>
    </rPh>
    <rPh sb="3" eb="5">
      <t>フタイ</t>
    </rPh>
    <rPh sb="5" eb="7">
      <t>シセツ</t>
    </rPh>
    <rPh sb="8" eb="10">
      <t>ホシュ</t>
    </rPh>
    <phoneticPr fontId="5"/>
  </si>
  <si>
    <t>水路附帯施設の保守管理</t>
    <rPh sb="0" eb="2">
      <t>スイロ</t>
    </rPh>
    <rPh sb="2" eb="4">
      <t>フタイ</t>
    </rPh>
    <rPh sb="4" eb="6">
      <t>シセツ</t>
    </rPh>
    <rPh sb="7" eb="9">
      <t>ホシュ</t>
    </rPh>
    <phoneticPr fontId="5"/>
  </si>
  <si>
    <t>鳥獣害防護柵等の保守管理</t>
    <rPh sb="0" eb="2">
      <t>チョウジュウ</t>
    </rPh>
    <rPh sb="2" eb="3">
      <t>ガイ</t>
    </rPh>
    <rPh sb="3" eb="6">
      <t>ボウゴサク</t>
    </rPh>
    <rPh sb="6" eb="7">
      <t>トウ</t>
    </rPh>
    <rPh sb="8" eb="10">
      <t>ホシュ</t>
    </rPh>
    <rPh sb="10" eb="12">
      <t>カンリ</t>
    </rPh>
    <phoneticPr fontId="5"/>
  </si>
  <si>
    <t>畦畔・法面・防風林の草刈り</t>
    <rPh sb="0" eb="2">
      <t>ケイハン</t>
    </rPh>
    <rPh sb="3" eb="5">
      <t>ノリメン</t>
    </rPh>
    <rPh sb="6" eb="9">
      <t>ボウフウリン</t>
    </rPh>
    <phoneticPr fontId="5"/>
  </si>
  <si>
    <t>遊休農地発生防止のための保全管理</t>
    <phoneticPr fontId="5"/>
  </si>
  <si>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5"/>
  </si>
  <si>
    <t>1．地域資源の基礎的な保全活動</t>
    <phoneticPr fontId="5"/>
  </si>
  <si>
    <t>取組番号早見表</t>
    <rPh sb="4" eb="5">
      <t>ハヤ</t>
    </rPh>
    <rPh sb="5" eb="6">
      <t>ミ</t>
    </rPh>
    <rPh sb="6" eb="7">
      <t>ヒョウ</t>
    </rPh>
    <phoneticPr fontId="5"/>
  </si>
  <si>
    <t>農業者以外</t>
    <rPh sb="0" eb="3">
      <t>ノウギョウシャ</t>
    </rPh>
    <rPh sb="3" eb="5">
      <t>イガイ</t>
    </rPh>
    <phoneticPr fontId="3"/>
  </si>
  <si>
    <t>農業者</t>
    <rPh sb="0" eb="3">
      <t>ノウギョウシャ</t>
    </rPh>
    <phoneticPr fontId="3"/>
  </si>
  <si>
    <t>氏名</t>
    <rPh sb="0" eb="2">
      <t>シメイ</t>
    </rPh>
    <phoneticPr fontId="5"/>
  </si>
  <si>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5"/>
  </si>
  <si>
    <t>②　農業者以外の個人</t>
    <rPh sb="5" eb="7">
      <t>イガイ</t>
    </rPh>
    <rPh sb="8" eb="10">
      <t>コジン</t>
    </rPh>
    <phoneticPr fontId="5"/>
  </si>
  <si>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5"/>
  </si>
  <si>
    <t>　（２）　○○集落</t>
    <phoneticPr fontId="5"/>
  </si>
  <si>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5"/>
  </si>
  <si>
    <t>　（１）　○○集落</t>
    <rPh sb="7" eb="9">
      <t>シュウラク</t>
    </rPh>
    <phoneticPr fontId="5"/>
  </si>
  <si>
    <t>★団体の場合は代表者名を記入してください。</t>
    <rPh sb="1" eb="3">
      <t>ダンタイ</t>
    </rPh>
    <rPh sb="4" eb="6">
      <t>バアイ</t>
    </rPh>
    <rPh sb="7" eb="10">
      <t>ダイヒョウシャ</t>
    </rPh>
    <rPh sb="10" eb="11">
      <t>メイ</t>
    </rPh>
    <rPh sb="12" eb="14">
      <t>キニュウ</t>
    </rPh>
    <phoneticPr fontId="5"/>
  </si>
  <si>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5"/>
  </si>
  <si>
    <t>３．構成員</t>
    <rPh sb="2" eb="5">
      <t>コウセイイン</t>
    </rPh>
    <phoneticPr fontId="5"/>
  </si>
  <si>
    <t>役職名</t>
    <rPh sb="0" eb="3">
      <t>ヤクショクメイ</t>
    </rPh>
    <phoneticPr fontId="5"/>
  </si>
  <si>
    <t>２．役員</t>
    <rPh sb="2" eb="4">
      <t>ヤクイン</t>
    </rPh>
    <phoneticPr fontId="5"/>
  </si>
  <si>
    <t>カウント</t>
    <phoneticPr fontId="5"/>
  </si>
  <si>
    <t>１．代表</t>
    <rPh sb="2" eb="4">
      <t>ダイヒョウ</t>
    </rPh>
    <phoneticPr fontId="5"/>
  </si>
  <si>
    <t>（規約別紙）</t>
    <rPh sb="1" eb="3">
      <t>キヤク</t>
    </rPh>
    <rPh sb="3" eb="5">
      <t>ベッシ</t>
    </rPh>
    <phoneticPr fontId="5"/>
  </si>
  <si>
    <t>【活動組織から市町村に提出するもの】</t>
    <phoneticPr fontId="5"/>
  </si>
  <si>
    <t>農林水産省様式　　</t>
    <rPh sb="0" eb="2">
      <t>ノウリン</t>
    </rPh>
    <rPh sb="2" eb="5">
      <t>スイサンショウ</t>
    </rPh>
    <rPh sb="5" eb="7">
      <t>ヨウシキ</t>
    </rPh>
    <phoneticPr fontId="5"/>
  </si>
  <si>
    <t>農林水産省様式</t>
    <phoneticPr fontId="5"/>
  </si>
  <si>
    <t>【活動組織から市町村に提出するもの】</t>
    <phoneticPr fontId="68"/>
  </si>
  <si>
    <t>農林水産省様式</t>
    <phoneticPr fontId="68"/>
  </si>
  <si>
    <t>やすらぎ・福祉及び教育機能の活用</t>
    <phoneticPr fontId="5"/>
  </si>
  <si>
    <t>広報活動・農的関係人口の拡大</t>
    <rPh sb="0" eb="2">
      <t>コウホウ</t>
    </rPh>
    <rPh sb="2" eb="4">
      <t>カツドウ</t>
    </rPh>
    <rPh sb="5" eb="6">
      <t>ノウ</t>
    </rPh>
    <rPh sb="6" eb="7">
      <t>テキ</t>
    </rPh>
    <rPh sb="7" eb="9">
      <t>カンケイ</t>
    </rPh>
    <rPh sb="9" eb="11">
      <t>ジンコウ</t>
    </rPh>
    <rPh sb="12" eb="14">
      <t>カクダイ</t>
    </rPh>
    <phoneticPr fontId="5"/>
  </si>
  <si>
    <t>53　鳥獣被害防止対策及び環境改善活動の強化</t>
    <rPh sb="3" eb="5">
      <t>チョウジュウ</t>
    </rPh>
    <rPh sb="5" eb="7">
      <t>ヒガイ</t>
    </rPh>
    <rPh sb="7" eb="9">
      <t>ボウシ</t>
    </rPh>
    <rPh sb="9" eb="11">
      <t>タイサク</t>
    </rPh>
    <rPh sb="11" eb="12">
      <t>オヨ</t>
    </rPh>
    <phoneticPr fontId="5"/>
  </si>
  <si>
    <t>「59 都道府県、市町村が特に認める活動」を選択した場合
具体的な活動内容を記載してください。</t>
    <rPh sb="4" eb="8">
      <t>トドウフケン</t>
    </rPh>
    <rPh sb="9" eb="12">
      <t>シチョウソン</t>
    </rPh>
    <rPh sb="13" eb="14">
      <t>トク</t>
    </rPh>
    <rPh sb="15" eb="16">
      <t>ミト</t>
    </rPh>
    <rPh sb="18" eb="20">
      <t>カツドウ</t>
    </rPh>
    <rPh sb="22" eb="24">
      <t>センタク</t>
    </rPh>
    <rPh sb="26" eb="28">
      <t>バアイ</t>
    </rPh>
    <rPh sb="30" eb="33">
      <t>グタイテキ</t>
    </rPh>
    <rPh sb="34" eb="36">
      <t>カツドウ</t>
    </rPh>
    <rPh sb="36" eb="38">
      <t>ナイヨウ</t>
    </rPh>
    <rPh sb="39" eb="41">
      <t>キサイ</t>
    </rPh>
    <phoneticPr fontId="5"/>
  </si>
  <si>
    <t>構成員の総数</t>
    <rPh sb="0" eb="3">
      <t>コウセイイン</t>
    </rPh>
    <rPh sb="4" eb="6">
      <t>ソウスウ</t>
    </rPh>
    <phoneticPr fontId="5"/>
  </si>
  <si>
    <t>活動支援班の設立</t>
    <rPh sb="0" eb="2">
      <t>カツドウ</t>
    </rPh>
    <rPh sb="2" eb="5">
      <t>シエンハン</t>
    </rPh>
    <rPh sb="6" eb="8">
      <t>セツリツ</t>
    </rPh>
    <phoneticPr fontId="5"/>
  </si>
  <si>
    <t>※「特定非営利活動法人」とは、営農法人とは別に多面的活動に関与する法人のことです。</t>
    <phoneticPr fontId="5"/>
  </si>
  <si>
    <t>長期中干し</t>
    <rPh sb="0" eb="4">
      <t>チョウキナカボシ</t>
    </rPh>
    <phoneticPr fontId="85"/>
  </si>
  <si>
    <t>冬期湛水</t>
    <rPh sb="0" eb="4">
      <t>トウキタンスイ</t>
    </rPh>
    <phoneticPr fontId="85"/>
  </si>
  <si>
    <t>夏期湛水</t>
    <rPh sb="0" eb="4">
      <t>カキタンスイ</t>
    </rPh>
    <phoneticPr fontId="85"/>
  </si>
  <si>
    <t>中干し延期</t>
    <rPh sb="0" eb="2">
      <t>ナカボシ</t>
    </rPh>
    <rPh sb="3" eb="5">
      <t>エンキ</t>
    </rPh>
    <phoneticPr fontId="85"/>
  </si>
  <si>
    <t>江の設置（作溝実施）</t>
    <rPh sb="0" eb="1">
      <t>エ</t>
    </rPh>
    <rPh sb="2" eb="4">
      <t>セッチ</t>
    </rPh>
    <rPh sb="5" eb="6">
      <t>ツク</t>
    </rPh>
    <rPh sb="6" eb="7">
      <t>ミゾ</t>
    </rPh>
    <rPh sb="7" eb="9">
      <t>ジッシ</t>
    </rPh>
    <phoneticPr fontId="85"/>
  </si>
  <si>
    <t>江の設置（作溝未実施）</t>
    <rPh sb="0" eb="1">
      <t>エ</t>
    </rPh>
    <rPh sb="2" eb="4">
      <t>セッチ</t>
    </rPh>
    <rPh sb="5" eb="6">
      <t>ツク</t>
    </rPh>
    <rPh sb="6" eb="7">
      <t>ミゾ</t>
    </rPh>
    <rPh sb="7" eb="8">
      <t>ミ</t>
    </rPh>
    <rPh sb="8" eb="10">
      <t>ジッシ</t>
    </rPh>
    <phoneticPr fontId="85"/>
  </si>
  <si>
    <t>（３）組織の体制強化に対する支援</t>
    <rPh sb="3" eb="5">
      <t>ソシキ</t>
    </rPh>
    <rPh sb="6" eb="8">
      <t>タイセイ</t>
    </rPh>
    <rPh sb="8" eb="10">
      <t>キョウカ</t>
    </rPh>
    <rPh sb="11" eb="12">
      <t>タイ</t>
    </rPh>
    <rPh sb="14" eb="16">
      <t>シエン</t>
    </rPh>
    <phoneticPr fontId="5"/>
  </si>
  <si>
    <t>交付年度</t>
    <rPh sb="0" eb="2">
      <t>コウフ</t>
    </rPh>
    <rPh sb="2" eb="4">
      <t>ネンド</t>
    </rPh>
    <phoneticPr fontId="5"/>
  </si>
  <si>
    <t>（別葉）</t>
    <rPh sb="1" eb="3">
      <t>ベツヨウ</t>
    </rPh>
    <phoneticPr fontId="5"/>
  </si>
  <si>
    <t>（６）環境負荷低減の取組への支援</t>
    <rPh sb="5" eb="7">
      <t>フカ</t>
    </rPh>
    <rPh sb="7" eb="9">
      <t>テイゲン</t>
    </rPh>
    <rPh sb="10" eb="12">
      <t>トリクミ</t>
    </rPh>
    <rPh sb="14" eb="16">
      <t>シエン</t>
    </rPh>
    <phoneticPr fontId="5"/>
  </si>
  <si>
    <t>a　 実施期間</t>
    <rPh sb="3" eb="5">
      <t>ジッシ</t>
    </rPh>
    <rPh sb="5" eb="7">
      <t>キカン</t>
    </rPh>
    <phoneticPr fontId="5"/>
  </si>
  <si>
    <t>化学肥料及び化学合成農薬を
5割以上低減する活動</t>
    <phoneticPr fontId="5"/>
  </si>
  <si>
    <t>内容</t>
    <phoneticPr fontId="5"/>
  </si>
  <si>
    <t>実施時期</t>
    <phoneticPr fontId="5"/>
  </si>
  <si>
    <t>作物名</t>
    <phoneticPr fontId="5"/>
  </si>
  <si>
    <t>栽培時期</t>
    <phoneticPr fontId="5"/>
  </si>
  <si>
    <t>１年目
計画面積
（畦畔除く）</t>
    <rPh sb="1" eb="3">
      <t>ネンメ</t>
    </rPh>
    <rPh sb="4" eb="6">
      <t>ケイカク</t>
    </rPh>
    <rPh sb="6" eb="8">
      <t>メンセキ</t>
    </rPh>
    <phoneticPr fontId="5"/>
  </si>
  <si>
    <t>２年目
計画面積
（畦畔除く）</t>
    <rPh sb="1" eb="3">
      <t>ネンメ</t>
    </rPh>
    <rPh sb="4" eb="6">
      <t>ケイカク</t>
    </rPh>
    <rPh sb="6" eb="8">
      <t>メンセキ</t>
    </rPh>
    <phoneticPr fontId="5"/>
  </si>
  <si>
    <t>３年目
計画面積
（畦畔除く）</t>
    <rPh sb="1" eb="3">
      <t>ネンメ</t>
    </rPh>
    <rPh sb="4" eb="6">
      <t>ケイカク</t>
    </rPh>
    <rPh sb="6" eb="8">
      <t>メンセキ</t>
    </rPh>
    <phoneticPr fontId="5"/>
  </si>
  <si>
    <t>４年目
計画面積
（畦畔除く）</t>
    <rPh sb="1" eb="3">
      <t>ネンメ</t>
    </rPh>
    <rPh sb="4" eb="6">
      <t>ケイカク</t>
    </rPh>
    <rPh sb="6" eb="8">
      <t>メンセキ</t>
    </rPh>
    <phoneticPr fontId="5"/>
  </si>
  <si>
    <t>５年目
計画面積
（畦畔除く）</t>
    <rPh sb="1" eb="3">
      <t>ネンメ</t>
    </rPh>
    <rPh sb="4" eb="6">
      <t>ケイカク</t>
    </rPh>
    <rPh sb="6" eb="8">
      <t>メンセキ</t>
    </rPh>
    <phoneticPr fontId="5"/>
  </si>
  <si>
    <t>長期中干し</t>
    <rPh sb="0" eb="2">
      <t>チョウキ</t>
    </rPh>
    <rPh sb="2" eb="4">
      <t>ナカボシ</t>
    </rPh>
    <phoneticPr fontId="5"/>
  </si>
  <si>
    <t>冬期湛水</t>
    <rPh sb="0" eb="4">
      <t>トウキタンスイ</t>
    </rPh>
    <phoneticPr fontId="5"/>
  </si>
  <si>
    <t>夏期湛水</t>
    <rPh sb="0" eb="4">
      <t>カキタンスイ</t>
    </rPh>
    <phoneticPr fontId="5"/>
  </si>
  <si>
    <t>中干し延期</t>
    <rPh sb="0" eb="2">
      <t>ナカボシ</t>
    </rPh>
    <rPh sb="3" eb="5">
      <t>エンキ</t>
    </rPh>
    <phoneticPr fontId="5"/>
  </si>
  <si>
    <t>江の設置等
（作溝実施）</t>
    <rPh sb="0" eb="1">
      <t>エ</t>
    </rPh>
    <rPh sb="2" eb="4">
      <t>セッチ</t>
    </rPh>
    <rPh sb="4" eb="5">
      <t>トウ</t>
    </rPh>
    <rPh sb="7" eb="8">
      <t>ツク</t>
    </rPh>
    <rPh sb="8" eb="9">
      <t>ミゾ</t>
    </rPh>
    <rPh sb="9" eb="11">
      <t>ジッシ</t>
    </rPh>
    <phoneticPr fontId="5"/>
  </si>
  <si>
    <t>江の設置等
（作溝未実施）</t>
    <rPh sb="0" eb="1">
      <t>エ</t>
    </rPh>
    <rPh sb="2" eb="4">
      <t>セッチ</t>
    </rPh>
    <rPh sb="4" eb="5">
      <t>トウ</t>
    </rPh>
    <rPh sb="9" eb="10">
      <t>ミ</t>
    </rPh>
    <phoneticPr fontId="5"/>
  </si>
  <si>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5"/>
  </si>
  <si>
    <t>（別添４）</t>
    <rPh sb="1" eb="3">
      <t>ベッテン</t>
    </rPh>
    <phoneticPr fontId="5"/>
  </si>
  <si>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5"/>
  </si>
  <si>
    <t>組織名：</t>
    <rPh sb="0" eb="3">
      <t>ソシキメイ</t>
    </rPh>
    <phoneticPr fontId="96"/>
  </si>
  <si>
    <t>申請時</t>
  </si>
  <si>
    <t>（１）適正な施肥</t>
    <phoneticPr fontId="68"/>
  </si>
  <si>
    <t>報告時</t>
  </si>
  <si>
    <t>（５）廃棄物の発生抑制、適正な循環的な利用及び適正な処分</t>
    <phoneticPr fontId="68"/>
  </si>
  <si>
    <t>（します）</t>
  </si>
  <si>
    <t>（しました）</t>
  </si>
  <si>
    <t>①</t>
  </si>
  <si>
    <t>肥料の適正な保管</t>
    <phoneticPr fontId="68"/>
  </si>
  <si>
    <t>②</t>
  </si>
  <si>
    <t>（６）生物多様性への悪影響の防止</t>
  </si>
  <si>
    <t>肥料の使用状況等の記録・保存に努める</t>
    <phoneticPr fontId="68"/>
  </si>
  <si>
    <t>⑨</t>
  </si>
  <si>
    <t>（２）適正な除草や害虫駆除等</t>
  </si>
  <si>
    <t>雑草や害虫の発生状況を推定し、除草や害虫駆除等の要否及び実施時期の判断に努める</t>
    <phoneticPr fontId="68"/>
  </si>
  <si>
    <t>③</t>
  </si>
  <si>
    <t>農薬の適正な使用・保管</t>
    <phoneticPr fontId="68"/>
  </si>
  <si>
    <t>④</t>
  </si>
  <si>
    <t>農薬の使用状況等の記録・保存</t>
    <phoneticPr fontId="68"/>
  </si>
  <si>
    <t>（７）環境関係法令の遵守等</t>
  </si>
  <si>
    <t>（３）エネルギーの節減</t>
  </si>
  <si>
    <t>⑤</t>
  </si>
  <si>
    <t>活動組織で作業機械等を所有している場合</t>
  </si>
  <si>
    <t>作業機械等の燃料の使用状況の記録・保存に努める</t>
    <phoneticPr fontId="68"/>
  </si>
  <si>
    <t>関係法令の遵守</t>
  </si>
  <si>
    <t>⑥</t>
  </si>
  <si>
    <t>活動組織で作業機械等を所有している場合</t>
    <phoneticPr fontId="68"/>
  </si>
  <si>
    <t>省エネを意識し、作業機械等の不必要・非効率なエネルギー消費をしないよう努める</t>
    <phoneticPr fontId="68"/>
  </si>
  <si>
    <t>（４）悪臭及び害虫の発生防止</t>
    <rPh sb="3" eb="5">
      <t>アクシュウ</t>
    </rPh>
    <rPh sb="5" eb="6">
      <t>オヨ</t>
    </rPh>
    <rPh sb="7" eb="9">
      <t>ガイチュウ</t>
    </rPh>
    <rPh sb="10" eb="12">
      <t>ハッセイ</t>
    </rPh>
    <rPh sb="12" eb="14">
      <t>ボウシ</t>
    </rPh>
    <phoneticPr fontId="68"/>
  </si>
  <si>
    <t>環境負荷低減の取組への支援</t>
    <rPh sb="0" eb="2">
      <t>カンキョウ</t>
    </rPh>
    <rPh sb="2" eb="4">
      <t>フカ</t>
    </rPh>
    <rPh sb="4" eb="6">
      <t>テイゲン</t>
    </rPh>
    <rPh sb="7" eb="9">
      <t>トリクミ</t>
    </rPh>
    <rPh sb="11" eb="13">
      <t>シエン</t>
    </rPh>
    <phoneticPr fontId="5"/>
  </si>
  <si>
    <t>長期中干し</t>
    <rPh sb="0" eb="4">
      <t>チョウキナカボシ</t>
    </rPh>
    <phoneticPr fontId="5"/>
  </si>
  <si>
    <t>５.外注費</t>
    <rPh sb="2" eb="5">
      <t>ガイチュウヒ</t>
    </rPh>
    <phoneticPr fontId="3"/>
  </si>
  <si>
    <t>６.その他支出</t>
    <rPh sb="4" eb="5">
      <t>タ</t>
    </rPh>
    <rPh sb="5" eb="7">
      <t>シシュツ</t>
    </rPh>
    <phoneticPr fontId="3"/>
  </si>
  <si>
    <t>７.返還</t>
    <rPh sb="2" eb="4">
      <t>ヘンカン</t>
    </rPh>
    <phoneticPr fontId="3"/>
  </si>
  <si>
    <t>プルダウン用</t>
    <rPh sb="5" eb="6">
      <t>ヨウ</t>
    </rPh>
    <phoneticPr fontId="5"/>
  </si>
  <si>
    <t>月</t>
    <rPh sb="0" eb="1">
      <t>ガツ</t>
    </rPh>
    <phoneticPr fontId="5"/>
  </si>
  <si>
    <t>～</t>
    <phoneticPr fontId="5"/>
  </si>
  <si>
    <t>N.月</t>
    <rPh sb="2" eb="3">
      <t>ツキ</t>
    </rPh>
    <phoneticPr fontId="5"/>
  </si>
  <si>
    <t>中干し延期</t>
    <rPh sb="0" eb="2">
      <t>ナカボ</t>
    </rPh>
    <rPh sb="3" eb="5">
      <t>エンキ</t>
    </rPh>
    <phoneticPr fontId="5"/>
  </si>
  <si>
    <t>O.環境負荷低減の取組</t>
    <rPh sb="2" eb="8">
      <t>カンキョウフカテイゲン</t>
    </rPh>
    <rPh sb="9" eb="11">
      <t>トリクミ</t>
    </rPh>
    <phoneticPr fontId="5"/>
  </si>
  <si>
    <t>水稲</t>
    <rPh sb="0" eb="2">
      <t>スイトウ</t>
    </rPh>
    <phoneticPr fontId="5"/>
  </si>
  <si>
    <t>野菜</t>
    <rPh sb="0" eb="2">
      <t>ヤサイ</t>
    </rPh>
    <phoneticPr fontId="5"/>
  </si>
  <si>
    <t>麦類</t>
    <rPh sb="0" eb="2">
      <t>ムギルイ</t>
    </rPh>
    <phoneticPr fontId="5"/>
  </si>
  <si>
    <t>作物</t>
    <rPh sb="0" eb="2">
      <t>サクモツ</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</si>
  <si>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</si>
  <si>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</si>
  <si>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該当なし
（単価×5/6）</t>
    <rPh sb="0" eb="2">
      <t>ガイトウ</t>
    </rPh>
    <rPh sb="6" eb="8">
      <t>タンカ</t>
    </rPh>
    <phoneticPr fontId="5"/>
  </si>
  <si>
    <t>②のみ該当
(単価×0.625)</t>
    <rPh sb="3" eb="5">
      <t>ガイトウ</t>
    </rPh>
    <rPh sb="7" eb="9">
      <t>タンカ</t>
    </rPh>
    <phoneticPr fontId="5"/>
  </si>
  <si>
    <t>①②に該当
(単価×0.75)</t>
    <rPh sb="7" eb="9">
      <t>タンカ</t>
    </rPh>
    <phoneticPr fontId="5"/>
  </si>
  <si>
    <t>直営施工を実施しない場合は○
（単価×5/6）</t>
    <rPh sb="0" eb="4">
      <t>チョクエイセコウ</t>
    </rPh>
    <rPh sb="5" eb="7">
      <t>ジッシ</t>
    </rPh>
    <rPh sb="10" eb="12">
      <t>バアイ</t>
    </rPh>
    <rPh sb="16" eb="18">
      <t>タンカ</t>
    </rPh>
    <phoneticPr fontId="5"/>
  </si>
  <si>
    <r>
      <t>１．交付金額 　</t>
    </r>
    <r>
      <rPr>
        <sz val="10"/>
        <rFont val="HG丸ｺﾞｼｯｸM-PRO"/>
        <family val="3"/>
        <charset val="128"/>
      </rPr>
      <t xml:space="preserve"> </t>
    </r>
    <rPh sb="2" eb="4">
      <t>コウフ</t>
    </rPh>
    <rPh sb="4" eb="6">
      <t>キンガク</t>
    </rPh>
    <phoneticPr fontId="5"/>
  </si>
  <si>
    <t>広域活動組織における活動支援班による活動の実施</t>
    <phoneticPr fontId="5"/>
  </si>
  <si>
    <t>水管理を通じた環境負荷低減活動の強化</t>
    <phoneticPr fontId="5"/>
  </si>
  <si>
    <r>
      <t>２．組織の広域化・体制強化の計画　</t>
    </r>
    <r>
      <rPr>
        <sz val="9"/>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5"/>
  </si>
  <si>
    <t>（１）農地維持支払</t>
    <phoneticPr fontId="5"/>
  </si>
  <si>
    <t>　２）多面的機能の増進を図る活動（任意）</t>
    <rPh sb="3" eb="6">
      <t>タメンテキ</t>
    </rPh>
    <rPh sb="6" eb="8">
      <t>キノウ</t>
    </rPh>
    <rPh sb="9" eb="11">
      <t>ゾウシン</t>
    </rPh>
    <rPh sb="12" eb="13">
      <t>ハカ</t>
    </rPh>
    <rPh sb="14" eb="16">
      <t>カツドウ</t>
    </rPh>
    <rPh sb="17" eb="19">
      <t>ニンイ</t>
    </rPh>
    <phoneticPr fontId="5"/>
  </si>
  <si>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5"/>
  </si>
  <si>
    <t>①のみ該当
（修正なし）</t>
    <rPh sb="7" eb="9">
      <t>シュウセイ</t>
    </rPh>
    <phoneticPr fontId="5"/>
  </si>
  <si>
    <t>５年間に各１回以上実施</t>
    <rPh sb="1" eb="3">
      <t>ネンカン</t>
    </rPh>
    <rPh sb="4" eb="5">
      <t>カク</t>
    </rPh>
    <rPh sb="6" eb="7">
      <t>カイ</t>
    </rPh>
    <rPh sb="7" eb="9">
      <t>イジョウ</t>
    </rPh>
    <rPh sb="9" eb="11">
      <t>ジッシ</t>
    </rPh>
    <phoneticPr fontId="5"/>
  </si>
  <si>
    <t>５年間に１回以上実施</t>
    <rPh sb="1" eb="3">
      <t>ネンカン</t>
    </rPh>
    <rPh sb="5" eb="6">
      <t>カイ</t>
    </rPh>
    <rPh sb="6" eb="8">
      <t>イジョウ</t>
    </rPh>
    <rPh sb="8" eb="10">
      <t>ジッシ</t>
    </rPh>
    <phoneticPr fontId="5"/>
  </si>
  <si>
    <t>⑦</t>
    <phoneticPr fontId="5"/>
  </si>
  <si>
    <t>農地維持支払</t>
    <rPh sb="0" eb="6">
      <t>ノウチイジシハライ</t>
    </rPh>
    <phoneticPr fontId="5"/>
  </si>
  <si>
    <t>資源向上支払
（共同）</t>
    <rPh sb="0" eb="4">
      <t>シゲンコウジョウ</t>
    </rPh>
    <rPh sb="4" eb="6">
      <t>シハライ</t>
    </rPh>
    <rPh sb="8" eb="10">
      <t>キョウドウ</t>
    </rPh>
    <phoneticPr fontId="5"/>
  </si>
  <si>
    <t>資源向上支払
（長寿命化）</t>
    <rPh sb="0" eb="4">
      <t>シゲンコウジョウ</t>
    </rPh>
    <rPh sb="4" eb="6">
      <t>シハライ</t>
    </rPh>
    <rPh sb="8" eb="12">
      <t>チョウジュミョウカ</t>
    </rPh>
    <phoneticPr fontId="5"/>
  </si>
  <si>
    <t>都府県</t>
    <rPh sb="0" eb="3">
      <t>トフケン</t>
    </rPh>
    <phoneticPr fontId="5"/>
  </si>
  <si>
    <t>北海道</t>
    <rPh sb="0" eb="3">
      <t>ホッカイドウ</t>
    </rPh>
    <phoneticPr fontId="5"/>
  </si>
  <si>
    <t>※交付単価は、以下①、②への取組状況によって異なります。左の表には減額する前の単価が入力されており、以下の該当するパターンに〇を付けると自動で減額されます。</t>
    <rPh sb="1" eb="5">
      <t>コウフタンカ</t>
    </rPh>
    <rPh sb="7" eb="9">
      <t>イカ</t>
    </rPh>
    <rPh sb="14" eb="16">
      <t>トリクミ</t>
    </rPh>
    <rPh sb="16" eb="18">
      <t>ジョウキョウ</t>
    </rPh>
    <rPh sb="22" eb="23">
      <t>コト</t>
    </rPh>
    <rPh sb="28" eb="29">
      <t>ヒダリ</t>
    </rPh>
    <rPh sb="30" eb="31">
      <t>ヒョウ</t>
    </rPh>
    <rPh sb="33" eb="35">
      <t>ゲンガク</t>
    </rPh>
    <rPh sb="37" eb="38">
      <t>マエ</t>
    </rPh>
    <rPh sb="39" eb="41">
      <t>タンカ</t>
    </rPh>
    <rPh sb="42" eb="44">
      <t>ニュウリョク</t>
    </rPh>
    <rPh sb="50" eb="52">
      <t>イカ</t>
    </rPh>
    <rPh sb="53" eb="55">
      <t>ガイトウ</t>
    </rPh>
    <rPh sb="64" eb="65">
      <t>ツ</t>
    </rPh>
    <rPh sb="68" eb="70">
      <t>ジドウ</t>
    </rPh>
    <rPh sb="71" eb="73">
      <t>ゲンガク</t>
    </rPh>
    <phoneticPr fontId="5"/>
  </si>
  <si>
    <t>★基本情報確認用</t>
    <rPh sb="1" eb="3">
      <t>キホン</t>
    </rPh>
    <rPh sb="3" eb="5">
      <t>ジョウホウ</t>
    </rPh>
    <rPh sb="5" eb="7">
      <t>カクニン</t>
    </rPh>
    <rPh sb="7" eb="8">
      <t>ヨウ</t>
    </rPh>
    <phoneticPr fontId="5"/>
  </si>
  <si>
    <t>○基本単価</t>
    <rPh sb="1" eb="5">
      <t>キホンタンカ</t>
    </rPh>
    <phoneticPr fontId="5"/>
  </si>
  <si>
    <t>○加算措置（多面的機能の更なる増進に向けた活動への支援）</t>
    <rPh sb="1" eb="5">
      <t>カサンソチ</t>
    </rPh>
    <rPh sb="6" eb="8">
      <t>タメン</t>
    </rPh>
    <rPh sb="8" eb="9">
      <t>テキ</t>
    </rPh>
    <rPh sb="9" eb="11">
      <t>キノウ</t>
    </rPh>
    <rPh sb="12" eb="13">
      <t>サラ</t>
    </rPh>
    <rPh sb="15" eb="17">
      <t>ゾウシン</t>
    </rPh>
    <rPh sb="18" eb="19">
      <t>ム</t>
    </rPh>
    <rPh sb="21" eb="23">
      <t>カツドウ</t>
    </rPh>
    <rPh sb="25" eb="27">
      <t>シエン</t>
    </rPh>
    <phoneticPr fontId="5"/>
  </si>
  <si>
    <t>本様式では、多面的機能支払交付金実施要綱において国が示す交付単価が入力されています。都道府県独自の交付単価（要綱基本方針に定められている交付単価）を使用している場合、まずは下の表の値を修正してください。</t>
    <rPh sb="0" eb="3">
      <t>ホンヨウシキ</t>
    </rPh>
    <rPh sb="33" eb="35">
      <t>ニュウリョク</t>
    </rPh>
    <rPh sb="42" eb="46">
      <t>トドウフケン</t>
    </rPh>
    <rPh sb="68" eb="70">
      <t>コウフ</t>
    </rPh>
    <phoneticPr fontId="5"/>
  </si>
  <si>
    <t>○加算措置（農村協働力の深化に向けた活動への支援）</t>
    <rPh sb="1" eb="5">
      <t>カサンソチ</t>
    </rPh>
    <rPh sb="6" eb="8">
      <t>ノウソン</t>
    </rPh>
    <rPh sb="8" eb="11">
      <t>キョウドウリョク</t>
    </rPh>
    <rPh sb="12" eb="14">
      <t>シンカ</t>
    </rPh>
    <rPh sb="15" eb="16">
      <t>ム</t>
    </rPh>
    <rPh sb="18" eb="20">
      <t>カツドウ</t>
    </rPh>
    <rPh sb="22" eb="24">
      <t>シエン</t>
    </rPh>
    <phoneticPr fontId="5"/>
  </si>
  <si>
    <t>○加算措置（水田の雨水貯留機能の強化（田んぼダム）を推進する活動への支援）</t>
    <rPh sb="1" eb="5">
      <t>カサンソチ</t>
    </rPh>
    <rPh sb="6" eb="8">
      <t>スイデン</t>
    </rPh>
    <rPh sb="9" eb="11">
      <t>ウスイ</t>
    </rPh>
    <rPh sb="11" eb="13">
      <t>チョリュウ</t>
    </rPh>
    <rPh sb="13" eb="15">
      <t>キノウ</t>
    </rPh>
    <rPh sb="16" eb="18">
      <t>キョウカ</t>
    </rPh>
    <rPh sb="19" eb="20">
      <t>タ</t>
    </rPh>
    <rPh sb="26" eb="28">
      <t>スイシン</t>
    </rPh>
    <rPh sb="30" eb="32">
      <t>カツドウ</t>
    </rPh>
    <rPh sb="34" eb="36">
      <t>シエン</t>
    </rPh>
    <phoneticPr fontId="5"/>
  </si>
  <si>
    <t>※資源向上支払（共同）の交付単価の減額条件に該当する場合は、本加算措置の交付単価も同様に減額されます。</t>
    <rPh sb="30" eb="31">
      <t>ホン</t>
    </rPh>
    <rPh sb="33" eb="35">
      <t>ソチ</t>
    </rPh>
    <rPh sb="36" eb="38">
      <t>コウフ</t>
    </rPh>
    <phoneticPr fontId="5"/>
  </si>
  <si>
    <t>↓ 活動を継続する組織のみ記入</t>
    <phoneticPr fontId="5"/>
  </si>
  <si>
    <t>活動支援班員</t>
    <rPh sb="0" eb="2">
      <t>カツドウ</t>
    </rPh>
    <rPh sb="2" eb="4">
      <t>シエン</t>
    </rPh>
    <rPh sb="4" eb="5">
      <t>ハン</t>
    </rPh>
    <rPh sb="5" eb="6">
      <t>イン</t>
    </rPh>
    <phoneticPr fontId="5"/>
  </si>
  <si>
    <t>　　　　　　　　　備考</t>
    <rPh sb="9" eb="11">
      <t>ビコウ</t>
    </rPh>
    <phoneticPr fontId="5"/>
  </si>
  <si>
    <t xml:space="preserve">（２）資源向上支払（共同）  </t>
    <phoneticPr fontId="5"/>
  </si>
  <si>
    <t>・・・追加する農村環境保全活動</t>
    <rPh sb="3" eb="5">
      <t>ツイカ</t>
    </rPh>
    <rPh sb="7" eb="9">
      <t>ノウソン</t>
    </rPh>
    <rPh sb="9" eb="11">
      <t>カンキョウ</t>
    </rPh>
    <rPh sb="11" eb="13">
      <t>ホゼン</t>
    </rPh>
    <rPh sb="13" eb="15">
      <t>カツドウ</t>
    </rPh>
    <phoneticPr fontId="5"/>
  </si>
  <si>
    <t>・・・高度な保全活動の活動項目</t>
    <rPh sb="3" eb="5">
      <t>コウド</t>
    </rPh>
    <rPh sb="6" eb="8">
      <t>ホゼン</t>
    </rPh>
    <rPh sb="8" eb="10">
      <t>カツドウ</t>
    </rPh>
    <rPh sb="11" eb="13">
      <t>カツドウ</t>
    </rPh>
    <rPh sb="13" eb="15">
      <t>コウモク</t>
    </rPh>
    <phoneticPr fontId="5"/>
  </si>
  <si>
    <t>加算一覧</t>
    <rPh sb="0" eb="2">
      <t>カサン</t>
    </rPh>
    <rPh sb="2" eb="4">
      <t>イチラン</t>
    </rPh>
    <phoneticPr fontId="5"/>
  </si>
  <si>
    <t>→（１）へ</t>
    <phoneticPr fontId="5"/>
  </si>
  <si>
    <t>→（２）へ</t>
  </si>
  <si>
    <t>→別葉（６）へ</t>
    <rPh sb="1" eb="3">
      <t>ベツヨウ</t>
    </rPh>
    <phoneticPr fontId="5"/>
  </si>
  <si>
    <t>→（４）へ</t>
    <phoneticPr fontId="5"/>
  </si>
  <si>
    <t>組織の広域化・体制強化に対する支援</t>
  </si>
  <si>
    <t>→（５）へ</t>
    <phoneticPr fontId="5"/>
  </si>
  <si>
    <t>（通称：増進加算）</t>
    <rPh sb="1" eb="3">
      <t>ツウショウ</t>
    </rPh>
    <rPh sb="4" eb="6">
      <t>ゾウシン</t>
    </rPh>
    <rPh sb="6" eb="8">
      <t>カサン</t>
    </rPh>
    <phoneticPr fontId="5"/>
  </si>
  <si>
    <t>（通称：田んぼダム加算）</t>
    <rPh sb="1" eb="3">
      <t>ツウショウ</t>
    </rPh>
    <rPh sb="4" eb="5">
      <t>タ</t>
    </rPh>
    <rPh sb="9" eb="11">
      <t>カサン</t>
    </rPh>
    <phoneticPr fontId="5"/>
  </si>
  <si>
    <t>（通称：みどり加算）</t>
    <rPh sb="1" eb="3">
      <t>ツウショウ</t>
    </rPh>
    <rPh sb="7" eb="9">
      <t>カサン</t>
    </rPh>
    <phoneticPr fontId="5"/>
  </si>
  <si>
    <t>（通称：活動支援班加算）</t>
    <rPh sb="1" eb="3">
      <t>ツウショウ</t>
    </rPh>
    <rPh sb="4" eb="6">
      <t>カツドウ</t>
    </rPh>
    <rPh sb="6" eb="8">
      <t>シエン</t>
    </rPh>
    <rPh sb="8" eb="9">
      <t>ハン</t>
    </rPh>
    <rPh sb="9" eb="11">
      <t>カサン</t>
    </rPh>
    <phoneticPr fontId="5"/>
  </si>
  <si>
    <t>組織の体制強化に対する支援</t>
    <rPh sb="0" eb="2">
      <t>ソシキ</t>
    </rPh>
    <rPh sb="3" eb="5">
      <t>タイセイ</t>
    </rPh>
    <rPh sb="5" eb="7">
      <t>キョウカ</t>
    </rPh>
    <rPh sb="8" eb="9">
      <t>タイ</t>
    </rPh>
    <rPh sb="11" eb="13">
      <t>シエン</t>
    </rPh>
    <phoneticPr fontId="5"/>
  </si>
  <si>
    <r>
      <t>本事業計画の</t>
    </r>
    <r>
      <rPr>
        <sz val="11"/>
        <color theme="1"/>
        <rFont val="メイリオ"/>
        <family val="3"/>
        <charset val="128"/>
      </rPr>
      <t>活動</t>
    </r>
    <rPh sb="0" eb="1">
      <t>ホン</t>
    </rPh>
    <rPh sb="1" eb="3">
      <t>ジギョウ</t>
    </rPh>
    <rPh sb="3" eb="5">
      <t>ケイカク</t>
    </rPh>
    <phoneticPr fontId="5"/>
  </si>
  <si>
    <t>★適用条件
活動を継続する組織　…（本事業計画の活動項目数）＞（前年度又は変更前の活動項目数）
新規の組織　　　　　…　本事業計画の活動項目数２つ以上</t>
    <rPh sb="1" eb="3">
      <t>テキヨウ</t>
    </rPh>
    <rPh sb="3" eb="5">
      <t>ジョウケン</t>
    </rPh>
    <rPh sb="6" eb="8">
      <t>カツドウ</t>
    </rPh>
    <rPh sb="9" eb="11">
      <t>ケイゾク</t>
    </rPh>
    <rPh sb="13" eb="15">
      <t>ソシキ</t>
    </rPh>
    <rPh sb="18" eb="19">
      <t>ホン</t>
    </rPh>
    <rPh sb="19" eb="21">
      <t>ジギョウ</t>
    </rPh>
    <rPh sb="21" eb="23">
      <t>ケイカク</t>
    </rPh>
    <rPh sb="24" eb="26">
      <t>カツドウ</t>
    </rPh>
    <rPh sb="26" eb="28">
      <t>コウモク</t>
    </rPh>
    <rPh sb="28" eb="29">
      <t>スウ</t>
    </rPh>
    <rPh sb="32" eb="35">
      <t>ゼンネンド</t>
    </rPh>
    <rPh sb="35" eb="36">
      <t>マタ</t>
    </rPh>
    <rPh sb="37" eb="39">
      <t>ヘンコウ</t>
    </rPh>
    <rPh sb="39" eb="40">
      <t>マエ</t>
    </rPh>
    <rPh sb="41" eb="43">
      <t>カツドウ</t>
    </rPh>
    <rPh sb="43" eb="45">
      <t>コウモク</t>
    </rPh>
    <rPh sb="45" eb="46">
      <t>スウ</t>
    </rPh>
    <rPh sb="48" eb="50">
      <t>シンキ</t>
    </rPh>
    <rPh sb="51" eb="53">
      <t>ソシキ</t>
    </rPh>
    <rPh sb="60" eb="61">
      <t>ホン</t>
    </rPh>
    <rPh sb="61" eb="63">
      <t>ジギョウ</t>
    </rPh>
    <rPh sb="63" eb="65">
      <t>ケイカク</t>
    </rPh>
    <rPh sb="66" eb="68">
      <t>カツドウ</t>
    </rPh>
    <rPh sb="68" eb="70">
      <t>コウモク</t>
    </rPh>
    <rPh sb="70" eb="71">
      <t>スウ</t>
    </rPh>
    <rPh sb="73" eb="75">
      <t>イジョウ</t>
    </rPh>
    <phoneticPr fontId="5"/>
  </si>
  <si>
    <t>多面的機能の増進を図る活動の活動項目</t>
    <rPh sb="14" eb="16">
      <t>カツドウ</t>
    </rPh>
    <phoneticPr fontId="5"/>
  </si>
  <si>
    <t>※資源向上支払（共同）の交付単価の減額条件に該当する場合は、本加算措置の交付単価も同様に減額されます。</t>
    <phoneticPr fontId="5"/>
  </si>
  <si>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5"/>
  </si>
  <si>
    <t>農村協働力の深化に向けた活動への支援</t>
    <rPh sb="0" eb="2">
      <t>ノウソン</t>
    </rPh>
    <rPh sb="2" eb="5">
      <t>キョウドウリョク</t>
    </rPh>
    <rPh sb="6" eb="8">
      <t>シンカ</t>
    </rPh>
    <rPh sb="9" eb="10">
      <t>ム</t>
    </rPh>
    <rPh sb="12" eb="14">
      <t>カツドウ</t>
    </rPh>
    <rPh sb="16" eb="18">
      <t>シエン</t>
    </rPh>
    <phoneticPr fontId="5"/>
  </si>
  <si>
    <t>水田の貯留機能の強化（田んぼダム）を推進する活動への支援</t>
    <rPh sb="0" eb="2">
      <t>スイデン</t>
    </rPh>
    <rPh sb="3" eb="5">
      <t>チョリュウ</t>
    </rPh>
    <rPh sb="5" eb="7">
      <t>キノウ</t>
    </rPh>
    <rPh sb="8" eb="10">
      <t>キョウカ</t>
    </rPh>
    <rPh sb="11" eb="12">
      <t>タ</t>
    </rPh>
    <rPh sb="18" eb="20">
      <t>スイシン</t>
    </rPh>
    <rPh sb="22" eb="24">
      <t>カツドウ</t>
    </rPh>
    <rPh sb="26" eb="28">
      <t>シエン</t>
    </rPh>
    <phoneticPr fontId="5"/>
  </si>
  <si>
    <t>広域活動組織の設立及び活動支援班の設置</t>
    <rPh sb="0" eb="2">
      <t>コウイキ</t>
    </rPh>
    <rPh sb="2" eb="4">
      <t>カツドウ</t>
    </rPh>
    <rPh sb="4" eb="6">
      <t>ソシキ</t>
    </rPh>
    <rPh sb="7" eb="9">
      <t>セツリツ</t>
    </rPh>
    <rPh sb="9" eb="10">
      <t>オヨ</t>
    </rPh>
    <rPh sb="11" eb="13">
      <t>カツドウ</t>
    </rPh>
    <rPh sb="13" eb="16">
      <t>シエンハン</t>
    </rPh>
    <rPh sb="17" eb="19">
      <t>セッチ</t>
    </rPh>
    <phoneticPr fontId="5"/>
  </si>
  <si>
    <t>→（３）へ</t>
    <phoneticPr fontId="5"/>
  </si>
  <si>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5"/>
  </si>
  <si>
    <t>（令和６年度廃止（令和10年度までの経過措置））</t>
    <rPh sb="9" eb="11">
      <t>レイワ</t>
    </rPh>
    <phoneticPr fontId="5"/>
  </si>
  <si>
    <t>※最終年度は、資源向上（共同）の活動終了年度と同じです。</t>
    <phoneticPr fontId="5"/>
  </si>
  <si>
    <t>※最終年度は、資源向上（共同）の活動終了年度と同じです。</t>
  </si>
  <si>
    <t>取組項目</t>
    <rPh sb="0" eb="2">
      <t>トリクミ</t>
    </rPh>
    <rPh sb="2" eb="4">
      <t>コウモク</t>
    </rPh>
    <phoneticPr fontId="5"/>
  </si>
  <si>
    <t>申請時記入日：　　　　年　　　　月</t>
    <rPh sb="0" eb="3">
      <t>シンセイジ</t>
    </rPh>
    <rPh sb="3" eb="5">
      <t>キニュウ</t>
    </rPh>
    <rPh sb="5" eb="6">
      <t>ビ</t>
    </rPh>
    <rPh sb="11" eb="12">
      <t>ネン</t>
    </rPh>
    <rPh sb="16" eb="17">
      <t>ガツ</t>
    </rPh>
    <phoneticPr fontId="68"/>
  </si>
  <si>
    <t>報告時記入日：　　　　年　　　　月</t>
    <rPh sb="0" eb="3">
      <t>ホウコクジ</t>
    </rPh>
    <rPh sb="3" eb="5">
      <t>キニュウ</t>
    </rPh>
    <rPh sb="5" eb="6">
      <t>ビ</t>
    </rPh>
    <rPh sb="11" eb="12">
      <t>ネン</t>
    </rPh>
    <rPh sb="16" eb="17">
      <t>ガツ</t>
    </rPh>
    <phoneticPr fontId="68"/>
  </si>
  <si>
    <t>（例）活動計画書「Ⅰ．地区の概要」の「１．活動期間」のとおり。</t>
    <rPh sb="1" eb="2">
      <t>レイ</t>
    </rPh>
    <phoneticPr fontId="63"/>
  </si>
  <si>
    <t>（例）
イ　活動計画書「３．活動の計画」の「（１）農地維持支払」に記載のとおり。
ロ　活動計画書「３．活動の計画」の「（２）資源向上支払（共同）」及び「（３）資源向上支払（長寿命化）」に記載のとおり。</t>
    <rPh sb="1" eb="2">
      <t>レイ</t>
    </rPh>
    <phoneticPr fontId="5"/>
  </si>
  <si>
    <t>※交付単価は、直営施工の取組状況によって異なります。左の表には、減額する前の単価が入力されており、直営施工を実施しない場合は、以下に〇を付けると自動で減額されます。</t>
    <rPh sb="1" eb="5">
      <t>コウフタンカ</t>
    </rPh>
    <rPh sb="7" eb="9">
      <t>チョクエイ</t>
    </rPh>
    <rPh sb="9" eb="11">
      <t>セコウ</t>
    </rPh>
    <rPh sb="12" eb="14">
      <t>トリクミ</t>
    </rPh>
    <rPh sb="14" eb="16">
      <t>ジョウキョウ</t>
    </rPh>
    <rPh sb="20" eb="21">
      <t>コト</t>
    </rPh>
    <rPh sb="26" eb="27">
      <t>ヒダリ</t>
    </rPh>
    <rPh sb="41" eb="43">
      <t>ニュウリョク</t>
    </rPh>
    <rPh sb="63" eb="65">
      <t>イカ</t>
    </rPh>
    <phoneticPr fontId="5"/>
  </si>
  <si>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5"/>
  </si>
  <si>
    <t>★適用条件
①資源向上支払（共同）の交付を受ける田面積のうち５割以上において、雨水貯留機能の強化 （田んぼダム）を
　推進する活動を行っていること。
②広域活動組織にあっては、本活動を実施する集落ごとに、資源向上支払（共同）の交付を受ける水田面積のうち
　５割以上において、雨水貯留機能の強化 （田んぼダム）を推進する活動を行っていること。
　（実施しない集落の面積は対象農用地面積より除くこと。）</t>
    <rPh sb="1" eb="3">
      <t>テキヨウ</t>
    </rPh>
    <rPh sb="3" eb="5">
      <t>ジョウケン</t>
    </rPh>
    <phoneticPr fontId="5"/>
  </si>
  <si>
    <t>52 遊休農地の有効活用</t>
    <phoneticPr fontId="5"/>
  </si>
  <si>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5"/>
  </si>
  <si>
    <t>54 地域住民による直営施工</t>
    <phoneticPr fontId="5"/>
  </si>
  <si>
    <t>55 防災・減災力の強化</t>
    <phoneticPr fontId="5"/>
  </si>
  <si>
    <t>56 農村環境保全活動の幅広い展開</t>
    <phoneticPr fontId="5"/>
  </si>
  <si>
    <t>57 やすらぎ・福祉及び教育機能の活用</t>
    <rPh sb="8" eb="10">
      <t>フクシ</t>
    </rPh>
    <rPh sb="10" eb="11">
      <t>オヨ</t>
    </rPh>
    <rPh sb="12" eb="14">
      <t>キョウイク</t>
    </rPh>
    <rPh sb="14" eb="16">
      <t>キノウ</t>
    </rPh>
    <rPh sb="17" eb="19">
      <t>カツヨウ</t>
    </rPh>
    <phoneticPr fontId="5"/>
  </si>
  <si>
    <t>58 農村文化の伝承を通じた農村コミュニティの強化</t>
    <phoneticPr fontId="5"/>
  </si>
  <si>
    <t>59 都道府県、市町村が特に認める活動</t>
    <rPh sb="3" eb="7">
      <t>トドウフケン</t>
    </rPh>
    <rPh sb="8" eb="11">
      <t>シチョウソン</t>
    </rPh>
    <rPh sb="12" eb="13">
      <t>トク</t>
    </rPh>
    <rPh sb="14" eb="15">
      <t>ミト</t>
    </rPh>
    <rPh sb="17" eb="19">
      <t>カツドウ</t>
    </rPh>
    <phoneticPr fontId="5"/>
  </si>
  <si>
    <t>※必要に応じて欄を追加してください。</t>
    <phoneticPr fontId="5"/>
  </si>
  <si>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</si>
  <si>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資源向上支払（共同）の活動期間の途中からみどり加算に取り組む場合は、当該活動期間中の実施計画のみを記入します。</t>
    <rPh sb="2" eb="6">
      <t>シゲンコウジョウ</t>
    </rPh>
    <rPh sb="6" eb="8">
      <t>シハラ</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2">
      <t>キカン</t>
    </rPh>
    <rPh sb="42" eb="43">
      <t>ナカ</t>
    </rPh>
    <rPh sb="44" eb="46">
      <t>ジッシ</t>
    </rPh>
    <rPh sb="46" eb="48">
      <t>ケイカク</t>
    </rPh>
    <rPh sb="51" eb="53">
      <t>キニュウ</t>
    </rPh>
    <phoneticPr fontId="5"/>
  </si>
  <si>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5"/>
  </si>
  <si>
    <t>　※なお、別添１「実施区域位置図」に環境負荷低減の取組実施区域を記載している場合、別添４は省略できます。</t>
    <rPh sb="41" eb="43">
      <t>ベッテン</t>
    </rPh>
    <phoneticPr fontId="5"/>
  </si>
  <si>
    <t>（例）農業の有する多面的機能の発揮の促進に関する活動計画書（以下「活動計画書」という。）「（別添１）実施区域位置図」のとおり。</t>
    <rPh sb="1" eb="2">
      <t>レイ</t>
    </rPh>
    <rPh sb="46" eb="48">
      <t>ベッテン</t>
    </rPh>
    <phoneticPr fontId="5"/>
  </si>
  <si>
    <t>○年○月○日</t>
    <rPh sb="1" eb="2">
      <t>ネン</t>
    </rPh>
    <rPh sb="2" eb="4">
      <t>マルガツ</t>
    </rPh>
    <rPh sb="4" eb="6">
      <t>マルニチ</t>
    </rPh>
    <phoneticPr fontId="5"/>
  </si>
  <si>
    <t>該当しない</t>
    <rPh sb="0" eb="2">
      <t>ガイトウ</t>
    </rPh>
    <phoneticPr fontId="5"/>
  </si>
  <si>
    <t>⑧</t>
    <phoneticPr fontId="5"/>
  </si>
  <si>
    <t>生態系への影響が想定される工事等を実施する場合</t>
    <phoneticPr fontId="5"/>
  </si>
  <si>
    <t>生態系に配慮した事業実施に努める</t>
    <phoneticPr fontId="5"/>
  </si>
  <si>
    <t>⑩</t>
    <phoneticPr fontId="5"/>
  </si>
  <si>
    <t>⑪</t>
    <phoneticPr fontId="5"/>
  </si>
  <si>
    <t>「みどりの食料システム戦略」を理解し、適切な事業実施に努める</t>
    <phoneticPr fontId="5"/>
  </si>
  <si>
    <t>⑫</t>
    <phoneticPr fontId="5"/>
  </si>
  <si>
    <t>⑬</t>
    <phoneticPr fontId="5"/>
  </si>
  <si>
    <t>作業機械等の適切な整備と管理の実施に努める</t>
  </si>
  <si>
    <t>⑭</t>
    <phoneticPr fontId="5"/>
  </si>
  <si>
    <t>正しい知識に基づく作業安全に努める</t>
    <phoneticPr fontId="5"/>
  </si>
  <si>
    <t>（様式第１－11号）</t>
    <rPh sb="1" eb="3">
      <t>ヨウシキ</t>
    </rPh>
    <rPh sb="3" eb="4">
      <t>ダイ</t>
    </rPh>
    <rPh sb="8" eb="9">
      <t>ゴウ</t>
    </rPh>
    <phoneticPr fontId="5"/>
  </si>
  <si>
    <t>農林水産省様式</t>
    <rPh sb="0" eb="5">
      <t>ノウリンスイサンショウ</t>
    </rPh>
    <rPh sb="5" eb="7">
      <t>ヨウシキ</t>
    </rPh>
    <phoneticPr fontId="68"/>
  </si>
  <si>
    <t>多面的機能支払交付金　環境負荷低減のクロスコンプライアンス（みどりチェック）　チェックシート</t>
    <rPh sb="0" eb="3">
      <t>タメンテキ</t>
    </rPh>
    <rPh sb="3" eb="5">
      <t>キノウ</t>
    </rPh>
    <rPh sb="5" eb="7">
      <t>シハラ</t>
    </rPh>
    <rPh sb="7" eb="10">
      <t>コウフキン</t>
    </rPh>
    <rPh sb="11" eb="13">
      <t>カンキョウ</t>
    </rPh>
    <rPh sb="13" eb="15">
      <t>フカ</t>
    </rPh>
    <rPh sb="15" eb="17">
      <t>テイゲン</t>
    </rPh>
    <phoneticPr fontId="68"/>
  </si>
  <si>
    <t>うち、排水路</t>
    <rPh sb="3" eb="6">
      <t>ハイスイロ</t>
    </rPh>
    <phoneticPr fontId="5"/>
  </si>
  <si>
    <t>左記が水路の場合、うち排水路延長</t>
    <rPh sb="0" eb="2">
      <t>サキ</t>
    </rPh>
    <rPh sb="3" eb="5">
      <t>スイロ</t>
    </rPh>
    <rPh sb="6" eb="8">
      <t>バアイ</t>
    </rPh>
    <rPh sb="11" eb="14">
      <t>ハイスイロ</t>
    </rPh>
    <rPh sb="14" eb="16">
      <t>エンチョウ</t>
    </rPh>
    <phoneticPr fontId="5"/>
  </si>
  <si>
    <t>※広域活動組織となるための規模要件を満たさない場合は、左記合計と集落数×200万円のいずれか小さい方が上限となります。</t>
  </si>
  <si>
    <t>集落数×200万円</t>
  </si>
  <si>
    <t>（各単位）</t>
    <rPh sb="1" eb="2">
      <t>カク</t>
    </rPh>
    <rPh sb="2" eb="4">
      <t>タンイ</t>
    </rPh>
    <phoneticPr fontId="5"/>
  </si>
  <si>
    <t>※資源向上支払（共同）の交付単価の減額条件に該当する場合は、本加算措置の交付単価も同様に減額されます。</t>
    <rPh sb="30" eb="31">
      <t>ホン</t>
    </rPh>
    <phoneticPr fontId="5"/>
  </si>
  <si>
    <t>※「特定事業実施者」（令和６年度に環境保全型農業直接支払交付金を受けていた農業者団体等）が加算措置「環境負荷低減の取組に係る支援」のみを実施する場合は、○を付けてください。</t>
    <rPh sb="11" eb="13">
      <t>レイワ</t>
    </rPh>
    <rPh sb="14" eb="16">
      <t>ネンド</t>
    </rPh>
    <rPh sb="17" eb="19">
      <t>カンキョウ</t>
    </rPh>
    <rPh sb="19" eb="22">
      <t>ホゼンガタ</t>
    </rPh>
    <rPh sb="22" eb="24">
      <t>ノウギョウ</t>
    </rPh>
    <rPh sb="24" eb="26">
      <t>チョクセツ</t>
    </rPh>
    <rPh sb="26" eb="28">
      <t>シハラ</t>
    </rPh>
    <rPh sb="28" eb="31">
      <t>コウフキン</t>
    </rPh>
    <rPh sb="32" eb="33">
      <t>ウ</t>
    </rPh>
    <rPh sb="37" eb="40">
      <t>ノウギョウシャ</t>
    </rPh>
    <rPh sb="40" eb="43">
      <t>ダンタイトウ</t>
    </rPh>
    <rPh sb="68" eb="70">
      <t>ジッシ</t>
    </rPh>
    <rPh sb="78" eb="79">
      <t>ツ</t>
    </rPh>
    <phoneticPr fontId="5"/>
  </si>
  <si>
    <t>e　（特定事業実施者のみ）添付書類</t>
    <rPh sb="13" eb="15">
      <t>テンプ</t>
    </rPh>
    <rPh sb="15" eb="17">
      <t>ショルイ</t>
    </rPh>
    <phoneticPr fontId="5"/>
  </si>
  <si>
    <t>特定事業実施者の場合であって、</t>
    <rPh sb="8" eb="10">
      <t>バアイ</t>
    </rPh>
    <phoneticPr fontId="5"/>
  </si>
  <si>
    <t>全ての活動組織、広域活動組織、特定事業実施者</t>
    <rPh sb="0" eb="1">
      <t>スベ</t>
    </rPh>
    <rPh sb="3" eb="7">
      <t>カツドウソシキ</t>
    </rPh>
    <rPh sb="8" eb="14">
      <t>コウイキカツドウソシキ</t>
    </rPh>
    <phoneticPr fontId="5"/>
  </si>
  <si>
    <t>全ての活動組織及び広域活動組織（特定事業実施者を除く）</t>
    <rPh sb="0" eb="1">
      <t>スベ</t>
    </rPh>
    <rPh sb="3" eb="7">
      <t>カツドウソシキ</t>
    </rPh>
    <rPh sb="7" eb="8">
      <t>オヨ</t>
    </rPh>
    <rPh sb="9" eb="15">
      <t>コウイキカツドウソシキ</t>
    </rPh>
    <rPh sb="24" eb="25">
      <t>ノゾ</t>
    </rPh>
    <phoneticPr fontId="68"/>
  </si>
  <si>
    <t>分類</t>
    <rPh sb="0" eb="2">
      <t>ブンルイ</t>
    </rPh>
    <phoneticPr fontId="5"/>
  </si>
  <si>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4">
      <t>トリクミメンセキ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7">
      <t>トリクミメンセキ</t>
    </rPh>
    <rPh sb="58" eb="60">
      <t>ウワマワ</t>
    </rPh>
    <rPh sb="61" eb="63">
      <t>ヒツヨウ</t>
    </rPh>
    <phoneticPr fontId="5"/>
  </si>
  <si>
    <t>１年目
交付上限額</t>
    <rPh sb="1" eb="3">
      <t>ネンメ</t>
    </rPh>
    <rPh sb="4" eb="6">
      <t>コウフ</t>
    </rPh>
    <rPh sb="6" eb="8">
      <t>ジョウゲン</t>
    </rPh>
    <rPh sb="8" eb="9">
      <t>ガク</t>
    </rPh>
    <phoneticPr fontId="5"/>
  </si>
  <si>
    <t>２年目
交付上限額</t>
    <rPh sb="1" eb="3">
      <t>ネンメ</t>
    </rPh>
    <rPh sb="4" eb="6">
      <t>コウフ</t>
    </rPh>
    <rPh sb="6" eb="8">
      <t>ジョウゲン</t>
    </rPh>
    <rPh sb="8" eb="9">
      <t>ガク</t>
    </rPh>
    <phoneticPr fontId="5"/>
  </si>
  <si>
    <t>３年目
交付上限額</t>
    <rPh sb="1" eb="3">
      <t>ネンメ</t>
    </rPh>
    <rPh sb="4" eb="6">
      <t>コウフ</t>
    </rPh>
    <rPh sb="6" eb="8">
      <t>ジョウゲン</t>
    </rPh>
    <rPh sb="8" eb="9">
      <t>ガク</t>
    </rPh>
    <phoneticPr fontId="5"/>
  </si>
  <si>
    <t>４年目
交付上限額</t>
    <rPh sb="1" eb="3">
      <t>ネンメ</t>
    </rPh>
    <rPh sb="4" eb="6">
      <t>コウフ</t>
    </rPh>
    <rPh sb="6" eb="8">
      <t>ジョウゲン</t>
    </rPh>
    <rPh sb="8" eb="9">
      <t>ガク</t>
    </rPh>
    <phoneticPr fontId="5"/>
  </si>
  <si>
    <t>５年目
交付上限額</t>
    <rPh sb="1" eb="3">
      <t>ネンメ</t>
    </rPh>
    <rPh sb="4" eb="6">
      <t>コウフ</t>
    </rPh>
    <rPh sb="6" eb="8">
      <t>ジョウゲン</t>
    </rPh>
    <rPh sb="8" eb="9">
      <t>ガク</t>
    </rPh>
    <phoneticPr fontId="5"/>
  </si>
  <si>
    <t>イモ類</t>
    <rPh sb="2" eb="3">
      <t>ルイ</t>
    </rPh>
    <phoneticPr fontId="5"/>
  </si>
  <si>
    <t>豆類</t>
    <rPh sb="0" eb="2">
      <t>マメルイ</t>
    </rPh>
    <phoneticPr fontId="5"/>
  </si>
  <si>
    <t>なたね類</t>
    <rPh sb="3" eb="4">
      <t>ルイ</t>
    </rPh>
    <phoneticPr fontId="5"/>
  </si>
  <si>
    <t>除草や水路の泥上げ等を行う場合には、気温や周辺環境等を考慮し、草や土砂等を適切に処理することで悪臭・害虫の発生防止・低減に努める</t>
    <rPh sb="0" eb="2">
      <t>ジョソウ</t>
    </rPh>
    <rPh sb="3" eb="5">
      <t>スイロ</t>
    </rPh>
    <rPh sb="6" eb="8">
      <t>ドロア</t>
    </rPh>
    <rPh sb="9" eb="10">
      <t>トウ</t>
    </rPh>
    <rPh sb="11" eb="12">
      <t>オコナ</t>
    </rPh>
    <rPh sb="13" eb="15">
      <t>バアイ</t>
    </rPh>
    <rPh sb="18" eb="20">
      <t>キオン</t>
    </rPh>
    <rPh sb="21" eb="25">
      <t>シュウヘンカンキョウ</t>
    </rPh>
    <rPh sb="25" eb="26">
      <t>トウ</t>
    </rPh>
    <rPh sb="27" eb="29">
      <t>コウリョ</t>
    </rPh>
    <rPh sb="31" eb="32">
      <t>クサ</t>
    </rPh>
    <rPh sb="33" eb="36">
      <t>ドシャトウ</t>
    </rPh>
    <rPh sb="37" eb="39">
      <t>テキセツ</t>
    </rPh>
    <rPh sb="40" eb="42">
      <t>ショリ</t>
    </rPh>
    <rPh sb="47" eb="49">
      <t>アクシュウ</t>
    </rPh>
    <rPh sb="50" eb="52">
      <t>ガイチュウ</t>
    </rPh>
    <rPh sb="53" eb="57">
      <t>ハッセイボウシ</t>
    </rPh>
    <rPh sb="58" eb="60">
      <t>テイゲン</t>
    </rPh>
    <rPh sb="61" eb="62">
      <t>ツト</t>
    </rPh>
    <phoneticPr fontId="68"/>
  </si>
  <si>
    <t>プラ等廃棄物の削減に努め、適正に処理</t>
    <phoneticPr fontId="68"/>
  </si>
  <si>
    <t xml:space="preserve">
特定事業実施者
のみ</t>
    <phoneticPr fontId="5"/>
  </si>
  <si>
    <t>○○　○○</t>
    <phoneticPr fontId="5"/>
  </si>
  <si>
    <t>○○市</t>
    <rPh sb="2" eb="3">
      <t>シ</t>
    </rPh>
    <phoneticPr fontId="5"/>
  </si>
  <si>
    <t>うち解消する遊休
農地面積</t>
    <rPh sb="2" eb="4">
      <t>カイショウ</t>
    </rPh>
    <rPh sb="6" eb="8">
      <t>ユウキュウ</t>
    </rPh>
    <rPh sb="9" eb="11">
      <t>ノウチ</t>
    </rPh>
    <rPh sb="11" eb="13">
      <t>メンセキ</t>
    </rPh>
    <phoneticPr fontId="5"/>
  </si>
  <si>
    <t>加算措置「環境負荷低減の取組に係る支援」のみ実施する場合は〇　</t>
    <rPh sb="0" eb="4">
      <t>カサンソチ</t>
    </rPh>
    <rPh sb="22" eb="24">
      <t>ジッシ</t>
    </rPh>
    <phoneticPr fontId="5"/>
  </si>
  <si>
    <t>※複数の交付単価がある場合には、行を追加してください。
※加算措置は除きます。</t>
    <rPh sb="29" eb="31">
      <t>カサン</t>
    </rPh>
    <rPh sb="31" eb="33">
      <t>ソチ</t>
    </rPh>
    <rPh sb="34" eb="35">
      <t>ノゾ</t>
    </rPh>
    <phoneticPr fontId="5"/>
  </si>
  <si>
    <t>※毎年度実施するものに○を記入してください。</t>
    <rPh sb="1" eb="4">
      <t>マイネンド</t>
    </rPh>
    <rPh sb="4" eb="6">
      <t>ジッシ</t>
    </rPh>
    <rPh sb="13" eb="15">
      <t>キニュウ</t>
    </rPh>
    <phoneticPr fontId="5"/>
  </si>
  <si>
    <t>点検結果に応じて実施</t>
    <phoneticPr fontId="5"/>
  </si>
  <si>
    <t>洪水、台風、地震等の発生後に実施</t>
    <rPh sb="14" eb="16">
      <t>ジッシ</t>
    </rPh>
    <phoneticPr fontId="5"/>
  </si>
  <si>
    <t>機能診断結果に応じて実施</t>
    <phoneticPr fontId="5"/>
  </si>
  <si>
    <t>※毎年度実施するものに○を記入してください。</t>
    <rPh sb="1" eb="4">
      <t>マイネンド</t>
    </rPh>
    <phoneticPr fontId="5"/>
  </si>
  <si>
    <t>60　広報活動・農村関係人口の拡大</t>
    <rPh sb="3" eb="5">
      <t>コウホウ</t>
    </rPh>
    <rPh sb="5" eb="7">
      <t>カツドウ</t>
    </rPh>
    <rPh sb="8" eb="10">
      <t>ノウソン</t>
    </rPh>
    <rPh sb="10" eb="12">
      <t>カンケイ</t>
    </rPh>
    <rPh sb="12" eb="14">
      <t>ジンコウ</t>
    </rPh>
    <rPh sb="15" eb="17">
      <t>カクダイ</t>
    </rPh>
    <phoneticPr fontId="5"/>
  </si>
  <si>
    <t>「56 農村環境保全活動の幅広い展開」を選択した場合
「①農村環境保全活動を１テーマ追加」又は「②高度な保全活動の実施」のいずれかを選択し、実施する活動を選択してください。</t>
    <rPh sb="30" eb="32">
      <t>ノウソン</t>
    </rPh>
    <rPh sb="32" eb="34">
      <t>カンキョウ</t>
    </rPh>
    <rPh sb="34" eb="36">
      <t>ホゼン</t>
    </rPh>
    <rPh sb="36" eb="38">
      <t>カツドウ</t>
    </rPh>
    <rPh sb="43" eb="45">
      <t>ツイカ</t>
    </rPh>
    <rPh sb="46" eb="47">
      <t>マタ</t>
    </rPh>
    <rPh sb="50" eb="52">
      <t>コウド</t>
    </rPh>
    <rPh sb="53" eb="57">
      <t>ホゼンカツドウ</t>
    </rPh>
    <rPh sb="58" eb="60">
      <t>ジッシ</t>
    </rPh>
    <rPh sb="67" eb="69">
      <t>センタク</t>
    </rPh>
    <rPh sb="71" eb="73">
      <t>ジッシ</t>
    </rPh>
    <rPh sb="75" eb="77">
      <t>カツドウ</t>
    </rPh>
    <rPh sb="78" eb="80">
      <t>センタク</t>
    </rPh>
    <phoneticPr fontId="5"/>
  </si>
  <si>
    <t>①農村環境保全活動を１テーマ追加</t>
    <phoneticPr fontId="5"/>
  </si>
  <si>
    <t>②「高度な保全活動の実施」</t>
    <phoneticPr fontId="5"/>
  </si>
  <si>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5"/>
  </si>
  <si>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5"/>
  </si>
  <si>
    <t>（２）農村協働力の深化に向けた活動への支援（令和６年度廃止（令和10年度までの経過措置））</t>
    <rPh sb="3" eb="5">
      <t>ノウソン</t>
    </rPh>
    <rPh sb="5" eb="8">
      <t>キョウドウリョク</t>
    </rPh>
    <rPh sb="19" eb="21">
      <t>シエン</t>
    </rPh>
    <rPh sb="30" eb="32">
      <t>レイワ</t>
    </rPh>
    <phoneticPr fontId="5"/>
  </si>
  <si>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rPh sb="29" eb="31">
      <t>レイワ</t>
    </rPh>
    <phoneticPr fontId="5"/>
  </si>
  <si>
    <t>ｂ　実施時期</t>
    <rPh sb="2" eb="4">
      <t>ジッシ</t>
    </rPh>
    <rPh sb="4" eb="6">
      <t>ジキ</t>
    </rPh>
    <phoneticPr fontId="5"/>
  </si>
  <si>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5"/>
  </si>
  <si>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5"/>
  </si>
  <si>
    <t>「環境負荷低減の取組への支援」（※1）の交付を受ける場合</t>
    <rPh sb="1" eb="7">
      <t>カンキョウフカテイゲン</t>
    </rPh>
    <rPh sb="8" eb="10">
      <t>トリクミ</t>
    </rPh>
    <rPh sb="12" eb="14">
      <t>シエン</t>
    </rPh>
    <phoneticPr fontId="68"/>
  </si>
  <si>
    <t>「環境負荷低減の取組への支援」（※1）の交付を受ける場合</t>
    <phoneticPr fontId="68"/>
  </si>
  <si>
    <t>多面支払（※2）の活動で農薬を使った除草や害虫駆除等を行う場合</t>
    <phoneticPr fontId="68"/>
  </si>
  <si>
    <t>多面支払（※2）の活動で農薬を使った除草や害虫駆除等を行う場合やみどり加算の交付を受ける場合</t>
    <rPh sb="0" eb="4">
      <t>タメンシハライ</t>
    </rPh>
    <phoneticPr fontId="68"/>
  </si>
  <si>
    <r>
      <t>　多面的機能支払交付金実施要綱（平成26年４月１日付け25農振第2254号農林水産事務次官依命通知)別紙２の第５の５の（１</t>
    </r>
    <r>
      <rPr>
        <sz val="11"/>
        <color theme="1"/>
        <rFont val="ＭＳ 明朝"/>
        <family val="1"/>
        <charset val="128"/>
      </rPr>
      <t>）のカ</t>
    </r>
    <r>
      <rPr>
        <sz val="11"/>
        <rFont val="ＭＳ 明朝"/>
        <family val="1"/>
        <charset val="128"/>
      </rPr>
      <t>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5"/>
  </si>
  <si>
    <t>広報活動・農村関係人口の拡大</t>
    <rPh sb="0" eb="2">
      <t>コウホウ</t>
    </rPh>
    <rPh sb="2" eb="4">
      <t>カツドウ</t>
    </rPh>
    <rPh sb="5" eb="7">
      <t>ノウソン</t>
    </rPh>
    <rPh sb="7" eb="9">
      <t>カンケイ</t>
    </rPh>
    <rPh sb="9" eb="11">
      <t>ジンコウ</t>
    </rPh>
    <rPh sb="12" eb="14">
      <t>カクダイ</t>
    </rPh>
    <phoneticPr fontId="5"/>
  </si>
  <si>
    <t>みどりチェック</t>
    <phoneticPr fontId="5"/>
  </si>
  <si>
    <t>環境負荷低減の
取組への支援</t>
    <rPh sb="0" eb="6">
      <t>カンキョウフカテイゲン</t>
    </rPh>
    <rPh sb="8" eb="10">
      <t>トリクミ</t>
    </rPh>
    <rPh sb="12" eb="14">
      <t>シエン</t>
    </rPh>
    <phoneticPr fontId="5"/>
  </si>
  <si>
    <t>様式第1-13号 環境負荷低減の取組への支援に係る履行困難理由書</t>
    <rPh sb="0" eb="2">
      <t>ヨウシキ</t>
    </rPh>
    <rPh sb="2" eb="3">
      <t>ダイ</t>
    </rPh>
    <rPh sb="7" eb="8">
      <t>ゴウ</t>
    </rPh>
    <rPh sb="9" eb="11">
      <t>カンキョウ</t>
    </rPh>
    <rPh sb="11" eb="13">
      <t>フカ</t>
    </rPh>
    <rPh sb="13" eb="15">
      <t>テイゲン</t>
    </rPh>
    <rPh sb="16" eb="18">
      <t>トリクミ</t>
    </rPh>
    <rPh sb="20" eb="22">
      <t>シエン</t>
    </rPh>
    <rPh sb="23" eb="24">
      <t>カカ</t>
    </rPh>
    <rPh sb="25" eb="27">
      <t>リコウ</t>
    </rPh>
    <rPh sb="27" eb="29">
      <t>コンナン</t>
    </rPh>
    <rPh sb="29" eb="32">
      <t>リユウショ</t>
    </rPh>
    <phoneticPr fontId="5"/>
  </si>
  <si>
    <t>様式第1-12号 環境負荷低減の取組への支援に係る実施経過報告書</t>
    <rPh sb="0" eb="2">
      <t>ヨウシキ</t>
    </rPh>
    <rPh sb="2" eb="3">
      <t>ダイ</t>
    </rPh>
    <rPh sb="7" eb="8">
      <t>ゴウ</t>
    </rPh>
    <rPh sb="9" eb="11">
      <t>カンキョウ</t>
    </rPh>
    <rPh sb="11" eb="13">
      <t>フカ</t>
    </rPh>
    <rPh sb="13" eb="15">
      <t>テイゲン</t>
    </rPh>
    <rPh sb="16" eb="18">
      <t>トリクミ</t>
    </rPh>
    <rPh sb="20" eb="22">
      <t>シエン</t>
    </rPh>
    <rPh sb="23" eb="24">
      <t>カカ</t>
    </rPh>
    <rPh sb="25" eb="27">
      <t>ジッシ</t>
    </rPh>
    <rPh sb="27" eb="29">
      <t>ケイカ</t>
    </rPh>
    <rPh sb="29" eb="32">
      <t>ホウコクショ</t>
    </rPh>
    <phoneticPr fontId="5"/>
  </si>
  <si>
    <t>c　活動の計画</t>
    <rPh sb="2" eb="4">
      <t>カツドウ</t>
    </rPh>
    <rPh sb="5" eb="7">
      <t>ケイカク</t>
    </rPh>
    <phoneticPr fontId="5"/>
  </si>
  <si>
    <t>様式第1-11号 環境負荷低減のクロスコンプライアンス（みどりチェック）
チェックシート（申請時の項目を記入）</t>
    <rPh sb="0" eb="2">
      <t>ヨウシキ</t>
    </rPh>
    <rPh sb="2" eb="3">
      <t>ダイ</t>
    </rPh>
    <rPh sb="7" eb="8">
      <t>ゴウ</t>
    </rPh>
    <rPh sb="9" eb="15">
      <t>カンキョウフカテイゲン</t>
    </rPh>
    <rPh sb="45" eb="47">
      <t>シンセイ</t>
    </rPh>
    <rPh sb="47" eb="48">
      <t>ジ</t>
    </rPh>
    <rPh sb="49" eb="51">
      <t>コウモク</t>
    </rPh>
    <rPh sb="52" eb="54">
      <t>キニュウ</t>
    </rPh>
    <phoneticPr fontId="5"/>
  </si>
  <si>
    <t>様式第1-11号 環境負荷低減のクロスコンプライアンス（みどりチェック）
チェックシート（報告時の項目を記入）</t>
    <rPh sb="0" eb="2">
      <t>ヨウシキ</t>
    </rPh>
    <rPh sb="2" eb="3">
      <t>ダイ</t>
    </rPh>
    <rPh sb="7" eb="8">
      <t>ゴウ</t>
    </rPh>
    <rPh sb="9" eb="15">
      <t>カンキョウフカテイゲン</t>
    </rPh>
    <rPh sb="45" eb="47">
      <t>ホウコク</t>
    </rPh>
    <phoneticPr fontId="5"/>
  </si>
  <si>
    <r>
      <rPr>
        <sz val="10"/>
        <color theme="1"/>
        <rFont val="Meiryo UI"/>
        <family val="3"/>
        <charset val="128"/>
      </rPr>
      <t>様式第1-8号別紙3 持越金の使用予定表</t>
    </r>
    <r>
      <rPr>
        <sz val="10"/>
        <color rgb="FFFF0000"/>
        <rFont val="Meiryo UI"/>
        <family val="3"/>
        <charset val="128"/>
      </rPr>
      <t xml:space="preserve">
※持越金の額が規定以上になる場合のみ提出</t>
    </r>
    <rPh sb="11" eb="14">
      <t>モチコシキン</t>
    </rPh>
    <rPh sb="15" eb="20">
      <t>シヨウヨテイヒョウ</t>
    </rPh>
    <rPh sb="22" eb="25">
      <t>モチコシキン</t>
    </rPh>
    <rPh sb="26" eb="27">
      <t>ガク</t>
    </rPh>
    <rPh sb="28" eb="30">
      <t>キテイ</t>
    </rPh>
    <rPh sb="30" eb="32">
      <t>イジョウ</t>
    </rPh>
    <rPh sb="35" eb="37">
      <t>バアイ</t>
    </rPh>
    <rPh sb="39" eb="41">
      <t>テイシュツ</t>
    </rPh>
    <phoneticPr fontId="5"/>
  </si>
  <si>
    <t>様式第1-8号別紙1,2 環境負荷低減の取組への支援</t>
    <rPh sb="13" eb="15">
      <t>カンキョウ</t>
    </rPh>
    <rPh sb="15" eb="17">
      <t>フカ</t>
    </rPh>
    <rPh sb="17" eb="19">
      <t>テイゲン</t>
    </rPh>
    <rPh sb="20" eb="22">
      <t>トリクミ</t>
    </rPh>
    <rPh sb="24" eb="26">
      <t>シエン</t>
    </rPh>
    <phoneticPr fontId="5"/>
  </si>
  <si>
    <t>様式第1-12号別紙1,2（様式第1-8号別紙1,2と同様）</t>
    <rPh sb="0" eb="2">
      <t>ヨウシキ</t>
    </rPh>
    <rPh sb="2" eb="3">
      <t>ダイ</t>
    </rPh>
    <rPh sb="7" eb="8">
      <t>ゴウ</t>
    </rPh>
    <rPh sb="8" eb="10">
      <t>ベッシ</t>
    </rPh>
    <rPh sb="14" eb="16">
      <t>ヨウシキ</t>
    </rPh>
    <rPh sb="16" eb="17">
      <t>ダイ</t>
    </rPh>
    <rPh sb="20" eb="21">
      <t>ゴウ</t>
    </rPh>
    <rPh sb="21" eb="23">
      <t>ベッシ</t>
    </rPh>
    <rPh sb="27" eb="29">
      <t>ドウヨウ</t>
    </rPh>
    <phoneticPr fontId="5"/>
  </si>
  <si>
    <t>・この色が塗ってあるセルは自動で入力されます。自動入力されたものが間違っている場合は、正しく修正してください。</t>
    <rPh sb="3" eb="4">
      <t>イロ</t>
    </rPh>
    <rPh sb="5" eb="6">
      <t>ヌ</t>
    </rPh>
    <rPh sb="13" eb="15">
      <t>ジドウ</t>
    </rPh>
    <rPh sb="16" eb="18">
      <t>ニュウリョク</t>
    </rPh>
    <phoneticPr fontId="5"/>
  </si>
  <si>
    <r>
      <t>・</t>
    </r>
    <r>
      <rPr>
        <sz val="10"/>
        <color rgb="FFFF0000"/>
        <rFont val="HG丸ｺﾞｼｯｸM-PRO"/>
        <family val="3"/>
        <charset val="128"/>
      </rPr>
      <t>入力するセル以外は編集できないよう設定</t>
    </r>
    <r>
      <rPr>
        <sz val="10"/>
        <rFont val="HG丸ｺﾞｼｯｸM-PRO"/>
        <family val="3"/>
        <charset val="128"/>
      </rPr>
      <t>してあります。自動入力されたものを訂正する場合や、行の挿入等を行う場合は、「校閲」の「シート保護の解除」をクリックしてください。</t>
    </r>
    <rPh sb="1" eb="3">
      <t>ニュウリョク</t>
    </rPh>
    <rPh sb="7" eb="9">
      <t>イガイ</t>
    </rPh>
    <rPh sb="10" eb="12">
      <t>ヘンシュウ</t>
    </rPh>
    <rPh sb="18" eb="20">
      <t>セッテイ</t>
    </rPh>
    <rPh sb="27" eb="31">
      <t>ジドウニュウリョク</t>
    </rPh>
    <rPh sb="37" eb="39">
      <t>テイセイ</t>
    </rPh>
    <rPh sb="41" eb="43">
      <t>バアイ</t>
    </rPh>
    <rPh sb="45" eb="46">
      <t>ギョウ</t>
    </rPh>
    <rPh sb="47" eb="49">
      <t>ソウニュウ</t>
    </rPh>
    <rPh sb="49" eb="50">
      <t>トウ</t>
    </rPh>
    <rPh sb="51" eb="52">
      <t>オコナ</t>
    </rPh>
    <rPh sb="53" eb="55">
      <t>バアイ</t>
    </rPh>
    <rPh sb="58" eb="60">
      <t>コウエツ</t>
    </rPh>
    <rPh sb="66" eb="68">
      <t>ホゴ</t>
    </rPh>
    <rPh sb="69" eb="71">
      <t>カイジョ</t>
    </rPh>
    <phoneticPr fontId="5"/>
  </si>
  <si>
    <t>60 広報活動・農村関係人口の拡大</t>
    <rPh sb="8" eb="10">
      <t>ノウソン</t>
    </rPh>
    <rPh sb="10" eb="12">
      <t>カンケイ</t>
    </rPh>
    <rPh sb="12" eb="14">
      <t>ジンコウ</t>
    </rPh>
    <rPh sb="15" eb="17">
      <t>カクダイ</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</si>
  <si>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</si>
  <si>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</si>
  <si>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58-2</t>
    <phoneticPr fontId="5"/>
  </si>
  <si>
    <t>58-3</t>
  </si>
  <si>
    <t>58-2　広域活動組織における活動支援班による活動の実施</t>
    <phoneticPr fontId="5"/>
  </si>
  <si>
    <t>58-3　水管理を通じた環境負荷低減活動の強化</t>
    <phoneticPr fontId="5"/>
  </si>
  <si>
    <t>58-2 広域活動組織における活動支援班による活動の実施</t>
    <rPh sb="5" eb="11">
      <t>コウイキカツドウソシキ</t>
    </rPh>
    <rPh sb="15" eb="17">
      <t>カツドウ</t>
    </rPh>
    <rPh sb="17" eb="19">
      <t>シエン</t>
    </rPh>
    <rPh sb="19" eb="20">
      <t>ハン</t>
    </rPh>
    <rPh sb="23" eb="25">
      <t>カツドウ</t>
    </rPh>
    <rPh sb="26" eb="28">
      <t>ジッシ</t>
    </rPh>
    <phoneticPr fontId="5"/>
  </si>
  <si>
    <t>58-3 水管理を通じた環境負荷低減活動の強化</t>
    <rPh sb="5" eb="8">
      <t>ミズカンリ</t>
    </rPh>
    <rPh sb="9" eb="10">
      <t>ツウ</t>
    </rPh>
    <rPh sb="12" eb="18">
      <t>カンキョウフカテイゲン</t>
    </rPh>
    <rPh sb="18" eb="20">
      <t>カツドウ</t>
    </rPh>
    <rPh sb="21" eb="23">
      <t>キョウカ</t>
    </rPh>
    <phoneticPr fontId="5"/>
  </si>
  <si>
    <t>58-2 水管理を通じた環境負荷低減活動の強化</t>
    <rPh sb="5" eb="8">
      <t>ミズカンリ</t>
    </rPh>
    <rPh sb="9" eb="10">
      <t>ツウ</t>
    </rPh>
    <rPh sb="12" eb="18">
      <t>カンキョウフカテイゲン</t>
    </rPh>
    <rPh sb="18" eb="20">
      <t>カツドウ</t>
    </rPh>
    <rPh sb="21" eb="23">
      <t>キョウカ</t>
    </rPh>
    <phoneticPr fontId="5"/>
  </si>
  <si>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5"/>
  </si>
  <si>
    <t>「58-3 水管理を通じた環境負荷低減活動の強化」を選択した場合
実施する取組の実施予定面積を記入してください。</t>
    <rPh sb="6" eb="9">
      <t>ミズカンリ</t>
    </rPh>
    <rPh sb="10" eb="11">
      <t>ツウ</t>
    </rPh>
    <rPh sb="13" eb="19">
      <t>カンキョウフカテイゲン</t>
    </rPh>
    <rPh sb="19" eb="21">
      <t>カツドウ</t>
    </rPh>
    <rPh sb="22" eb="24">
      <t>キョウカ</t>
    </rPh>
    <rPh sb="34" eb="36">
      <t>ジッシ</t>
    </rPh>
    <rPh sb="38" eb="40">
      <t>トリクミ</t>
    </rPh>
    <rPh sb="41" eb="43">
      <t>ジッシ</t>
    </rPh>
    <rPh sb="43" eb="45">
      <t>ヨテイ</t>
    </rPh>
    <rPh sb="45" eb="47">
      <t>メンセキ</t>
    </rPh>
    <rPh sb="48" eb="50">
      <t>キニュウ</t>
    </rPh>
    <phoneticPr fontId="5"/>
  </si>
  <si>
    <t>★マクロを有効にして、入力支援を活用する方法</t>
    <rPh sb="5" eb="7">
      <t>ユウコウ</t>
    </rPh>
    <rPh sb="11" eb="15">
      <t>ニュウリョクシエン</t>
    </rPh>
    <rPh sb="16" eb="18">
      <t>カツヨウ</t>
    </rPh>
    <rPh sb="20" eb="22">
      <t>ホウホウ</t>
    </rPh>
    <phoneticPr fontId="5"/>
  </si>
  <si>
    <t>★セルの数式の変更や行の挿入をしたいが、ロックが掛けられていて編集できない場合</t>
    <rPh sb="4" eb="6">
      <t>スウシキ</t>
    </rPh>
    <rPh sb="7" eb="9">
      <t>ヘンコウ</t>
    </rPh>
    <rPh sb="10" eb="11">
      <t>ギョウ</t>
    </rPh>
    <rPh sb="12" eb="14">
      <t>ソウニュウ</t>
    </rPh>
    <rPh sb="24" eb="25">
      <t>カ</t>
    </rPh>
    <rPh sb="31" eb="33">
      <t>ヘンシュウ</t>
    </rPh>
    <rPh sb="37" eb="39">
      <t>バアイ</t>
    </rPh>
    <phoneticPr fontId="5"/>
  </si>
  <si>
    <t>このExcel様式では、数式が組み込まれており、基本的に変更されることが想定されないセルにおいて、セルのロックが掛けられています。</t>
    <rPh sb="7" eb="9">
      <t>ヨウシキ</t>
    </rPh>
    <rPh sb="12" eb="14">
      <t>スウシキ</t>
    </rPh>
    <rPh sb="15" eb="16">
      <t>ク</t>
    </rPh>
    <rPh sb="17" eb="18">
      <t>コ</t>
    </rPh>
    <rPh sb="24" eb="27">
      <t>キホンテキ</t>
    </rPh>
    <rPh sb="28" eb="30">
      <t>ヘンコウ</t>
    </rPh>
    <rPh sb="36" eb="38">
      <t>ソウテイ</t>
    </rPh>
    <rPh sb="56" eb="57">
      <t>カ</t>
    </rPh>
    <phoneticPr fontId="5"/>
  </si>
  <si>
    <t>数式の変更や行の挿入を行いたい場合には、以下のとおり作業をお願いします。</t>
    <rPh sb="0" eb="2">
      <t>スウシキ</t>
    </rPh>
    <rPh sb="3" eb="5">
      <t>ヘンコウ</t>
    </rPh>
    <rPh sb="6" eb="7">
      <t>ギョウ</t>
    </rPh>
    <rPh sb="8" eb="10">
      <t>ソウニュウ</t>
    </rPh>
    <rPh sb="11" eb="12">
      <t>オコナ</t>
    </rPh>
    <rPh sb="15" eb="17">
      <t>バアイ</t>
    </rPh>
    <rPh sb="20" eb="22">
      <t>イカ</t>
    </rPh>
    <rPh sb="26" eb="28">
      <t>サギョウ</t>
    </rPh>
    <rPh sb="30" eb="31">
      <t>ネガ</t>
    </rPh>
    <phoneticPr fontId="5"/>
  </si>
  <si>
    <t>校閲タブを選択し、「シートの保護を解除」を選択。</t>
    <rPh sb="0" eb="2">
      <t>コウエツ</t>
    </rPh>
    <rPh sb="5" eb="7">
      <t>センタク</t>
    </rPh>
    <rPh sb="14" eb="16">
      <t>ホゴ</t>
    </rPh>
    <rPh sb="17" eb="19">
      <t>カイジョ</t>
    </rPh>
    <rPh sb="21" eb="23">
      <t>センタク</t>
    </rPh>
    <phoneticPr fontId="5"/>
  </si>
  <si>
    <t>36 景観形成計画、生活環境保全計画の策定</t>
    <phoneticPr fontId="5"/>
  </si>
  <si>
    <t>F.施設（長寿命化）</t>
    <rPh sb="2" eb="4">
      <t>シセツ</t>
    </rPh>
    <rPh sb="5" eb="9">
      <t>チョウジュミョウカ</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</si>
  <si>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</si>
  <si>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</si>
  <si>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</si>
  <si>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　　　を入力する。このとき、「●共通」で入力した取組名と同じになるように注意してください。</t>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</si>
  <si>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</si>
  <si>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このExcel様式を開いた際に、セキュリティ警告と併せて「コンテンツの有効化」という選択ボタンが表示されます。</t>
    <rPh sb="7" eb="9">
      <t>ヨウシキ</t>
    </rPh>
    <rPh sb="10" eb="11">
      <t>ヒラ</t>
    </rPh>
    <rPh sb="13" eb="14">
      <t>サイ</t>
    </rPh>
    <rPh sb="22" eb="24">
      <t>ケイコク</t>
    </rPh>
    <rPh sb="25" eb="26">
      <t>アワ</t>
    </rPh>
    <rPh sb="35" eb="37">
      <t>ユウコウ</t>
    </rPh>
    <rPh sb="37" eb="38">
      <t>カ</t>
    </rPh>
    <rPh sb="42" eb="44">
      <t>センタク</t>
    </rPh>
    <rPh sb="48" eb="50">
      <t>ヒョウジ</t>
    </rPh>
    <phoneticPr fontId="5"/>
  </si>
  <si>
    <t>これをクリックすることで、マクロによる入力支援が作動するようになります。</t>
    <rPh sb="19" eb="23">
      <t>ニュウリョクシエン</t>
    </rPh>
    <rPh sb="24" eb="26">
      <t>サドウ</t>
    </rPh>
    <phoneticPr fontId="5"/>
  </si>
  <si>
    <t>※入力支援が必要ない場合については、コンテンツを有効化しないようにしてください。</t>
    <rPh sb="1" eb="5">
      <t>ニュウリョクシエン</t>
    </rPh>
    <rPh sb="6" eb="8">
      <t>ヒツヨウ</t>
    </rPh>
    <rPh sb="10" eb="12">
      <t>バアイ</t>
    </rPh>
    <rPh sb="24" eb="27">
      <t>ユウコウカ</t>
    </rPh>
    <phoneticPr fontId="5"/>
  </si>
  <si>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</si>
  <si>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なお、以下のような警告が表示された場合には、以下のとおり対応してください。</t>
    <rPh sb="3" eb="5">
      <t>イカ</t>
    </rPh>
    <rPh sb="9" eb="11">
      <t>ケイコク</t>
    </rPh>
    <rPh sb="12" eb="14">
      <t>ヒョウジ</t>
    </rPh>
    <rPh sb="17" eb="19">
      <t>バアイ</t>
    </rPh>
    <rPh sb="22" eb="24">
      <t>イカ</t>
    </rPh>
    <rPh sb="28" eb="30">
      <t>タイオウ</t>
    </rPh>
    <phoneticPr fontId="5"/>
  </si>
  <si>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</si>
  <si>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①一度、Excel様式を閉じてアイコン上で右クリックをし、プロパティを開く。
②全般タブのセキュリティの項目について、「許可する」にチェックを付け、適⽤をクリック。
その後、再度Excel様式を開くと前⾴の操作ができるようになります。</t>
    <phoneticPr fontId="5"/>
  </si>
  <si>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</si>
  <si>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</si>
  <si>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</si>
  <si>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</si>
  <si>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</si>
  <si>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r>
      <rPr>
        <sz val="11"/>
        <color indexed="12"/>
        <rFont val="ＭＳ 明朝"/>
        <family val="1"/>
        <charset val="128"/>
      </rPr>
      <t>住　所　　　○○県○○市○○丁目</t>
    </r>
    <r>
      <rPr>
        <sz val="11"/>
        <rFont val="ＭＳ 明朝"/>
        <family val="1"/>
        <charset val="128"/>
      </rPr>
      <t xml:space="preserve">　　 </t>
    </r>
    <rPh sb="0" eb="1">
      <t>ジュウ</t>
    </rPh>
    <rPh sb="2" eb="3">
      <t>ショ</t>
    </rPh>
    <rPh sb="8" eb="9">
      <t>ケン</t>
    </rPh>
    <rPh sb="9" eb="16">
      <t>マルマルシマルマルチョウメ</t>
    </rPh>
    <phoneticPr fontId="5"/>
  </si>
  <si>
    <t>※増進を図る活動を実施する場合は、活動項目を選択した上で、毎年度実施するとともに、「60 広報活動・農村関係人口の拡大」を毎年度実施してください。
　ただし、農業地域類型区分の「中間農業地域」または「山間農業地域」、地域振興立法８法地域においては「60 広報活動・農村関係人口の拡大」は必須ではありません。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5" eb="47">
      <t>コウホウ</t>
    </rPh>
    <rPh sb="47" eb="49">
      <t>カツドウ</t>
    </rPh>
    <rPh sb="50" eb="54">
      <t>ノウソンカンケイ</t>
    </rPh>
    <rPh sb="54" eb="56">
      <t>ジンコウ</t>
    </rPh>
    <rPh sb="57" eb="59">
      <t>カクダイ</t>
    </rPh>
    <rPh sb="61" eb="64">
      <t>マイネンド</t>
    </rPh>
    <rPh sb="64" eb="66">
      <t>ジッシ</t>
    </rPh>
    <rPh sb="143" eb="145">
      <t>ヒッス</t>
    </rPh>
    <phoneticPr fontId="5"/>
  </si>
  <si>
    <t>※</t>
    <phoneticPr fontId="5"/>
  </si>
  <si>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rPh sb="0" eb="4">
      <t>ノウサンギョソン</t>
    </rPh>
    <rPh sb="5" eb="7">
      <t>カッセイ</t>
    </rPh>
    <rPh sb="7" eb="8">
      <t>カ</t>
    </rPh>
    <rPh sb="12" eb="14">
      <t>テイジュウ</t>
    </rPh>
    <rPh sb="14" eb="15">
      <t>トウ</t>
    </rPh>
    <rPh sb="15" eb="16">
      <t>オヨ</t>
    </rPh>
    <rPh sb="17" eb="20">
      <t>チイキカン</t>
    </rPh>
    <rPh sb="20" eb="22">
      <t>コウリュウ</t>
    </rPh>
    <rPh sb="23" eb="25">
      <t>ソクシン</t>
    </rPh>
    <rPh sb="26" eb="27">
      <t>カン</t>
    </rPh>
    <phoneticPr fontId="5"/>
  </si>
  <si>
    <t>※に該当するため、書類の添付を省略する。</t>
    <rPh sb="2" eb="4">
      <t>ガイトウ</t>
    </rPh>
    <rPh sb="9" eb="11">
      <t>ショルイ</t>
    </rPh>
    <rPh sb="12" eb="14">
      <t>テンプ</t>
    </rPh>
    <rPh sb="15" eb="17">
      <t>ショウリャク</t>
    </rPh>
    <phoneticPr fontId="5"/>
  </si>
  <si>
    <t>広域活動組織における活動支援班による活動の実施</t>
  </si>
  <si>
    <t>水管理を通じた環境負荷低減活動の強化</t>
  </si>
  <si>
    <t>58-3</t>
    <phoneticPr fontId="5"/>
  </si>
  <si>
    <t>P列に○がついている項目のみを抽出</t>
    <rPh sb="1" eb="2">
      <t>レツ</t>
    </rPh>
    <rPh sb="10" eb="12">
      <t>コウモク</t>
    </rPh>
    <rPh sb="15" eb="17">
      <t>チュウシュツ</t>
    </rPh>
    <phoneticPr fontId="5"/>
  </si>
  <si>
    <t>○○・・・・・・活動組織</t>
    <rPh sb="8" eb="10">
      <t>カツドウ</t>
    </rPh>
    <rPh sb="10" eb="12">
      <t>ソシキ</t>
    </rPh>
    <phoneticPr fontId="5"/>
  </si>
  <si>
    <t>○○県○○市○丁目</t>
    <rPh sb="2" eb="3">
      <t>ケン</t>
    </rPh>
    <rPh sb="5" eb="6">
      <t>シ</t>
    </rPh>
    <rPh sb="7" eb="9">
      <t>チョウメ</t>
    </rPh>
    <phoneticPr fontId="5"/>
  </si>
  <si>
    <t>7年度</t>
    <rPh sb="1" eb="3">
      <t>ネンド</t>
    </rPh>
    <phoneticPr fontId="5"/>
  </si>
  <si>
    <t>12年度</t>
    <rPh sb="2" eb="4">
      <t>ネンド</t>
    </rPh>
    <phoneticPr fontId="5"/>
  </si>
  <si>
    <t>Q.チェック</t>
    <phoneticPr fontId="5"/>
  </si>
  <si>
    <t>☑</t>
    <phoneticPr fontId="5"/>
  </si>
  <si>
    <t>□</t>
    <phoneticPr fontId="5"/>
  </si>
  <si>
    <t xml:space="preserve">
注１　申請時は該当する全ての項目の「します」の□にチェックし、報告時（活動期間の最終年度）は
　実施した内容を踏まえ、該当する全ての項目の「しました」の□にチェックしてください。
注２　記載内容に該当しない場合は「（該当しない　□）」にチェックしてください。この場合、
　当該項目の申請時・報告時のチェックは不要です。
※１　多面的機能支払交付金実施要綱別紙２の第６の２の（１）のウのｄ及び第４の１の（３）の活動をいう。
※２　便宜上、多面的機能支払交付金のことを「多面支払」と表記する。</t>
    <phoneticPr fontId="5"/>
  </si>
  <si>
    <t>103 空気弁・仕切弁の補修</t>
    <rPh sb="4" eb="7">
      <t>クウキベン</t>
    </rPh>
    <rPh sb="8" eb="11">
      <t>シキリベン</t>
    </rPh>
    <rPh sb="12" eb="14">
      <t>ホシュウ</t>
    </rPh>
    <phoneticPr fontId="5"/>
  </si>
  <si>
    <t>104 空気弁・仕切弁の更新等</t>
    <rPh sb="4" eb="7">
      <t>クウキベン</t>
    </rPh>
    <rPh sb="8" eb="11">
      <t>シキリベン</t>
    </rPh>
    <rPh sb="12" eb="14">
      <t>コウシン</t>
    </rPh>
    <rPh sb="14" eb="15">
      <t>ナド</t>
    </rPh>
    <phoneticPr fontId="5"/>
  </si>
  <si>
    <t>107 排水路法面の補修</t>
    <rPh sb="4" eb="7">
      <t>ハイスイロ</t>
    </rPh>
    <rPh sb="7" eb="9">
      <t>ホウメン</t>
    </rPh>
    <rPh sb="10" eb="12">
      <t>ホシュウ</t>
    </rPh>
    <phoneticPr fontId="5"/>
  </si>
  <si>
    <t>108 排水路法面の更新等</t>
    <rPh sb="12" eb="13">
      <t>ナド</t>
    </rPh>
    <phoneticPr fontId="5"/>
  </si>
  <si>
    <t>106 農地に係る施設の更新等</t>
    <rPh sb="4" eb="6">
      <t>ノウチ</t>
    </rPh>
    <rPh sb="7" eb="8">
      <t>カカ</t>
    </rPh>
    <rPh sb="9" eb="11">
      <t>シセツ</t>
    </rPh>
    <rPh sb="12" eb="14">
      <t>コウシン</t>
    </rPh>
    <rPh sb="14" eb="15">
      <t>ナド</t>
    </rPh>
    <phoneticPr fontId="5"/>
  </si>
  <si>
    <t>105 農地に係る施設の補修</t>
    <rPh sb="4" eb="6">
      <t>ノウチ</t>
    </rPh>
    <rPh sb="7" eb="8">
      <t>カカ</t>
    </rPh>
    <rPh sb="9" eb="11">
      <t>シセツ</t>
    </rPh>
    <rPh sb="12" eb="14">
      <t>ホシュウ</t>
    </rPh>
    <phoneticPr fontId="5"/>
  </si>
  <si>
    <t>100 除排雪</t>
    <rPh sb="4" eb="7">
      <t>ジョハイセツ</t>
    </rPh>
    <phoneticPr fontId="5"/>
  </si>
  <si>
    <t>101 除排雪</t>
    <rPh sb="4" eb="7">
      <t>ジョハイセツ</t>
    </rPh>
    <phoneticPr fontId="5"/>
  </si>
  <si>
    <t>104 空気弁・仕切弁の更新等</t>
    <rPh sb="12" eb="14">
      <t>コウシン</t>
    </rPh>
    <rPh sb="14" eb="15">
      <t>ナド</t>
    </rPh>
    <phoneticPr fontId="5"/>
  </si>
  <si>
    <t>108 排水路法面の更新等</t>
    <rPh sb="4" eb="9">
      <t>ハイスイロホウメン</t>
    </rPh>
    <rPh sb="10" eb="12">
      <t>コウシン</t>
    </rPh>
    <rPh sb="12" eb="13">
      <t>ナド</t>
    </rPh>
    <phoneticPr fontId="5"/>
  </si>
  <si>
    <t>102 配水操作の適正管理による水資源の保全</t>
    <rPh sb="4" eb="8">
      <t>ハイスイソウサ</t>
    </rPh>
    <rPh sb="9" eb="13">
      <t>テキセイカンリ</t>
    </rPh>
    <rPh sb="16" eb="19">
      <t>ミズシゲン</t>
    </rPh>
    <rPh sb="20" eb="22">
      <t>ホゼン</t>
    </rPh>
    <phoneticPr fontId="5"/>
  </si>
  <si>
    <t>除排雪</t>
    <rPh sb="0" eb="3">
      <t>ジョハイセツ</t>
    </rPh>
    <phoneticPr fontId="5"/>
  </si>
  <si>
    <t>配水操作の適正管理による水資源の保全</t>
    <rPh sb="0" eb="2">
      <t>ハイスイ</t>
    </rPh>
    <rPh sb="2" eb="4">
      <t>ソウサ</t>
    </rPh>
    <rPh sb="5" eb="9">
      <t>テキセイカンリ</t>
    </rPh>
    <rPh sb="12" eb="15">
      <t>ミズシゲン</t>
    </rPh>
    <rPh sb="16" eb="18">
      <t>ホゼン</t>
    </rPh>
    <phoneticPr fontId="5"/>
  </si>
  <si>
    <t>農地に係る施設の補修</t>
    <rPh sb="0" eb="2">
      <t>ノウチ</t>
    </rPh>
    <rPh sb="3" eb="4">
      <t>カカ</t>
    </rPh>
    <rPh sb="5" eb="7">
      <t>シセツ</t>
    </rPh>
    <rPh sb="8" eb="10">
      <t>ホシュウ</t>
    </rPh>
    <phoneticPr fontId="5"/>
  </si>
  <si>
    <t>農地に係る施設の更新等</t>
    <rPh sb="0" eb="2">
      <t>ノウチ</t>
    </rPh>
    <rPh sb="3" eb="4">
      <t>カカ</t>
    </rPh>
    <rPh sb="5" eb="7">
      <t>シセツ</t>
    </rPh>
    <rPh sb="8" eb="10">
      <t>コウシン</t>
    </rPh>
    <rPh sb="10" eb="11">
      <t>ナド</t>
    </rPh>
    <phoneticPr fontId="5"/>
  </si>
  <si>
    <t>空気弁・仕切弁の補修</t>
    <rPh sb="0" eb="3">
      <t>クウキベン</t>
    </rPh>
    <rPh sb="4" eb="7">
      <t>シキリベン</t>
    </rPh>
    <rPh sb="8" eb="10">
      <t>ホシュウ</t>
    </rPh>
    <phoneticPr fontId="5"/>
  </si>
  <si>
    <t>空気弁・仕切弁の更新等</t>
    <rPh sb="0" eb="3">
      <t>クウキベン</t>
    </rPh>
    <rPh sb="4" eb="7">
      <t>シキリベン</t>
    </rPh>
    <rPh sb="8" eb="10">
      <t>コウシン</t>
    </rPh>
    <rPh sb="10" eb="11">
      <t>ナド</t>
    </rPh>
    <phoneticPr fontId="5"/>
  </si>
  <si>
    <t>排水路法面の補修</t>
    <rPh sb="0" eb="5">
      <t>ハイスイロホウメン</t>
    </rPh>
    <rPh sb="6" eb="8">
      <t>ホシュウ</t>
    </rPh>
    <phoneticPr fontId="5"/>
  </si>
  <si>
    <t>排水路法面の更新等</t>
    <rPh sb="0" eb="5">
      <t>ハイスイロホウメン</t>
    </rPh>
    <rPh sb="6" eb="8">
      <t>コウシン</t>
    </rPh>
    <rPh sb="8" eb="9">
      <t>ナド</t>
    </rPh>
    <phoneticPr fontId="5"/>
  </si>
  <si>
    <t>施設の適正な維持管理のための除排雪</t>
    <rPh sb="0" eb="2">
      <t>シセツ</t>
    </rPh>
    <rPh sb="3" eb="5">
      <t>テキセイ</t>
    </rPh>
    <rPh sb="6" eb="8">
      <t>イジ</t>
    </rPh>
    <rPh sb="8" eb="10">
      <t>カンリ</t>
    </rPh>
    <rPh sb="14" eb="17">
      <t>ジョハイセツ</t>
    </rPh>
    <phoneticPr fontId="5"/>
  </si>
  <si>
    <t>下流水域の水質保全のための地域の排水計画に基づいたきめ細やかな排水操作</t>
    <rPh sb="0" eb="2">
      <t>カリュウ</t>
    </rPh>
    <rPh sb="2" eb="4">
      <t>スイイキ</t>
    </rPh>
    <rPh sb="5" eb="7">
      <t>スイシツ</t>
    </rPh>
    <rPh sb="7" eb="9">
      <t>ホゼン</t>
    </rPh>
    <rPh sb="13" eb="15">
      <t>チイキ</t>
    </rPh>
    <rPh sb="16" eb="18">
      <t>ハイスイ</t>
    </rPh>
    <rPh sb="18" eb="20">
      <t>ケイカク</t>
    </rPh>
    <rPh sb="21" eb="22">
      <t>モト</t>
    </rPh>
    <rPh sb="27" eb="28">
      <t>コマ</t>
    </rPh>
    <rPh sb="31" eb="33">
      <t>ハイスイ</t>
    </rPh>
    <rPh sb="33" eb="35">
      <t>ソウサ</t>
    </rPh>
    <phoneticPr fontId="5"/>
  </si>
  <si>
    <t>排水路法面の補修</t>
    <rPh sb="0" eb="3">
      <t>ハイスイロ</t>
    </rPh>
    <rPh sb="3" eb="5">
      <t>ホウメン</t>
    </rPh>
    <rPh sb="6" eb="8">
      <t>ホシュウ</t>
    </rPh>
    <phoneticPr fontId="5"/>
  </si>
  <si>
    <t>排水路法面の更新等</t>
    <rPh sb="0" eb="3">
      <t>ハイスイロ</t>
    </rPh>
    <rPh sb="3" eb="5">
      <t>ホウメン</t>
    </rPh>
    <rPh sb="6" eb="8">
      <t>コウシン</t>
    </rPh>
    <rPh sb="8" eb="9">
      <t>ナド</t>
    </rPh>
    <phoneticPr fontId="5"/>
  </si>
  <si>
    <t>排水機能回復のための法面補修（一定規模での対策が必要な場合に限る）</t>
    <rPh sb="0" eb="2">
      <t>ハイスイ</t>
    </rPh>
    <rPh sb="2" eb="4">
      <t>キノウ</t>
    </rPh>
    <rPh sb="4" eb="6">
      <t>カイフク</t>
    </rPh>
    <rPh sb="10" eb="12">
      <t>ホウメン</t>
    </rPh>
    <rPh sb="12" eb="14">
      <t>ホシュウ</t>
    </rPh>
    <rPh sb="15" eb="17">
      <t>イッテイ</t>
    </rPh>
    <rPh sb="17" eb="19">
      <t>キボ</t>
    </rPh>
    <rPh sb="21" eb="23">
      <t>タイサク</t>
    </rPh>
    <rPh sb="24" eb="26">
      <t>ヒツヨウ</t>
    </rPh>
    <rPh sb="27" eb="29">
      <t>バアイ</t>
    </rPh>
    <rPh sb="30" eb="31">
      <t>カギ</t>
    </rPh>
    <phoneticPr fontId="5"/>
  </si>
  <si>
    <t>排水機能回復のための法面更新等（一定規模での対策が必要な場合に限る）</t>
    <rPh sb="0" eb="2">
      <t>ハイスイ</t>
    </rPh>
    <rPh sb="2" eb="4">
      <t>キノウ</t>
    </rPh>
    <rPh sb="4" eb="6">
      <t>カイフク</t>
    </rPh>
    <rPh sb="10" eb="12">
      <t>ホウメン</t>
    </rPh>
    <rPh sb="12" eb="14">
      <t>コウシン</t>
    </rPh>
    <rPh sb="14" eb="15">
      <t>ナド</t>
    </rPh>
    <rPh sb="16" eb="18">
      <t>イッテイ</t>
    </rPh>
    <rPh sb="18" eb="20">
      <t>キボ</t>
    </rPh>
    <rPh sb="22" eb="24">
      <t>タイサク</t>
    </rPh>
    <rPh sb="25" eb="27">
      <t>ヒツヨウ</t>
    </rPh>
    <rPh sb="28" eb="30">
      <t>バアイ</t>
    </rPh>
    <rPh sb="31" eb="32">
      <t>カギ</t>
    </rPh>
    <phoneticPr fontId="5"/>
  </si>
  <si>
    <t>暗渠排水・湧水処理・田区排水・給水栓・畑灌施設・用水取口</t>
    <rPh sb="0" eb="2">
      <t>アンキョ</t>
    </rPh>
    <rPh sb="2" eb="4">
      <t>ハイスイ</t>
    </rPh>
    <rPh sb="5" eb="9">
      <t>ユウスイショリ</t>
    </rPh>
    <rPh sb="10" eb="11">
      <t>タ</t>
    </rPh>
    <rPh sb="11" eb="12">
      <t>ク</t>
    </rPh>
    <rPh sb="12" eb="14">
      <t>ハイスイ</t>
    </rPh>
    <rPh sb="15" eb="18">
      <t>キュウスイセン</t>
    </rPh>
    <rPh sb="19" eb="20">
      <t>ハタケ</t>
    </rPh>
    <rPh sb="20" eb="21">
      <t>カン</t>
    </rPh>
    <rPh sb="21" eb="23">
      <t>シセツ</t>
    </rPh>
    <rPh sb="24" eb="26">
      <t>ヨウスイ</t>
    </rPh>
    <rPh sb="26" eb="28">
      <t>トリクチ</t>
    </rPh>
    <phoneticPr fontId="5"/>
  </si>
  <si>
    <t>暗渠排水・湧水処理・田区排水・給水栓・畑灌施設・用水取口・畦畔の除去</t>
    <rPh sb="29" eb="31">
      <t>ケイハン</t>
    </rPh>
    <rPh sb="32" eb="34">
      <t>ジョキョ</t>
    </rPh>
    <phoneticPr fontId="5"/>
  </si>
  <si>
    <t>106 農地に係る施設の更新等</t>
    <rPh sb="4" eb="6">
      <t>ノウチ</t>
    </rPh>
    <rPh sb="7" eb="8">
      <t>カカ</t>
    </rPh>
    <rPh sb="9" eb="11">
      <t>シセツ</t>
    </rPh>
    <rPh sb="12" eb="15">
      <t>コウシンナド</t>
    </rPh>
    <phoneticPr fontId="5"/>
  </si>
  <si>
    <t>福井県</t>
    <rPh sb="0" eb="3">
      <t>フクイケン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</si>
</sst>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 numFmtId="208" formatCode="General;;"/>
    <numFmt numFmtId="209" formatCode="[$-411]ggge&quot;年&quot;m&quot;月&quot;d&quot;日&quot;;@"/>
    <numFmt numFmtId="210" formatCode="0_);[Red]\(0\)"/>
    <numFmt numFmtId="211" formatCode="#,###&quot; 円/広域活動組織&quot;"/>
    <numFmt numFmtId="212" formatCode="General&quot;人・団体&quot;"/>
    <numFmt numFmtId="213" formatCode="General&quot; a&quot;"/>
    <numFmt numFmtId="214" formatCode="#&quot; 集落&quot;"/>
    <numFmt numFmtId="215" formatCode="#,###,###&quot; a&quot;"/>
  </numFmts>
  <fonts count="1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b/>
      <sz val="14"/>
      <color theme="1"/>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u/>
      <sz val="10"/>
      <color theme="1"/>
      <name val="HG丸ｺﾞｼｯｸM-PRO"/>
      <family val="3"/>
      <charset val="128"/>
    </font>
    <font>
      <sz val="9"/>
      <color theme="1"/>
      <name val="HG丸ｺﾞｼｯｸM-PRO"/>
      <family val="3"/>
      <charset val="128"/>
    </font>
    <font>
      <sz val="9"/>
      <color theme="1"/>
      <name val="メイリオ"/>
      <family val="3"/>
      <charset val="128"/>
    </font>
    <font>
      <sz val="10"/>
      <color rgb="FFFF0000"/>
      <name val="Meiryo UI"/>
      <family val="3"/>
      <charset val="128"/>
    </font>
    <font>
      <sz val="10"/>
      <color indexed="10"/>
      <name val="Meiryo UI"/>
      <family val="3"/>
      <charset val="128"/>
    </font>
    <font>
      <sz val="10"/>
      <color indexed="10"/>
      <name val="HG丸ｺﾞｼｯｸM-PRO"/>
      <family val="3"/>
      <charset val="128"/>
    </font>
    <font>
      <sz val="11"/>
      <color rgb="FFFF0000"/>
      <name val="Meiryo UI"/>
      <family val="3"/>
      <charset val="128"/>
    </font>
    <font>
      <sz val="12"/>
      <name val="ＭＳ 明朝"/>
      <family val="1"/>
      <charset val="128"/>
    </font>
    <font>
      <sz val="12"/>
      <color theme="1"/>
      <name val="ＭＳ 明朝"/>
      <family val="1"/>
      <charset val="128"/>
    </font>
    <font>
      <sz val="12"/>
      <color rgb="FF000000"/>
      <name val="ＭＳ 明朝"/>
      <family val="1"/>
      <charset val="128"/>
    </font>
    <font>
      <b/>
      <sz val="12"/>
      <name val="ＭＳ 明朝"/>
      <family val="1"/>
      <charset val="128"/>
    </font>
    <font>
      <sz val="12"/>
      <color rgb="FFFF0000"/>
      <name val="ＭＳ 明朝"/>
      <family val="1"/>
      <charset val="128"/>
    </font>
    <font>
      <sz val="10"/>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6"/>
      <name val="ＭＳ Ｐゴシック"/>
      <family val="2"/>
      <charset val="128"/>
      <scheme val="minor"/>
    </font>
    <font>
      <sz val="11"/>
      <name val="ＭＳ 明朝"/>
      <family val="1"/>
      <charset val="128"/>
    </font>
    <font>
      <sz val="11"/>
      <color indexed="12"/>
      <name val="ＭＳ 明朝"/>
      <family val="1"/>
      <charset val="128"/>
    </font>
    <font>
      <sz val="11"/>
      <color rgb="FF0000FF"/>
      <name val="ＭＳ 明朝"/>
      <family val="1"/>
      <charset val="128"/>
    </font>
    <font>
      <sz val="10.5"/>
      <name val="ＭＳ 明朝"/>
      <family val="1"/>
      <charset val="128"/>
    </font>
    <font>
      <b/>
      <sz val="14"/>
      <name val="ＭＳ Ｐゴシック"/>
      <family val="3"/>
      <charset val="128"/>
    </font>
    <font>
      <b/>
      <sz val="11"/>
      <color theme="0"/>
      <name val="メイリオ"/>
      <family val="3"/>
      <charset val="128"/>
    </font>
    <font>
      <sz val="16"/>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14"/>
      <color theme="1"/>
      <name val="ＭＳ Ｐゴシック"/>
      <family val="3"/>
      <charset val="128"/>
      <scheme val="minor"/>
    </font>
    <font>
      <sz val="11"/>
      <color theme="1"/>
      <name val="ＭＳ Ｐゴシック"/>
      <family val="3"/>
      <charset val="128"/>
    </font>
    <font>
      <b/>
      <sz val="24"/>
      <color theme="1"/>
      <name val="ＭＳ Ｐゴシック"/>
      <family val="3"/>
      <charset val="128"/>
      <scheme val="minor"/>
    </font>
    <font>
      <b/>
      <sz val="11"/>
      <name val="メイリオ"/>
      <family val="3"/>
      <charset val="128"/>
    </font>
    <font>
      <b/>
      <sz val="9"/>
      <color theme="0"/>
      <name val="メイリオ"/>
      <family val="3"/>
      <charset val="128"/>
    </font>
    <font>
      <sz val="11"/>
      <color theme="1"/>
      <name val="ＭＳ Ｐゴシック"/>
      <family val="2"/>
      <scheme val="minor"/>
    </font>
    <font>
      <sz val="6"/>
      <name val="ＭＳ Ｐゴシック"/>
      <family val="3"/>
      <charset val="128"/>
      <scheme val="minor"/>
    </font>
    <font>
      <sz val="10"/>
      <name val="ＭＳ Ｐゴシック"/>
      <family val="3"/>
      <charset val="128"/>
    </font>
    <font>
      <b/>
      <sz val="11"/>
      <color theme="1"/>
      <name val="メイリオ"/>
      <family val="3"/>
      <charset val="128"/>
    </font>
    <font>
      <i/>
      <sz val="11"/>
      <color rgb="FF0000FF"/>
      <name val="メイリオ"/>
      <family val="3"/>
      <charset val="128"/>
    </font>
    <font>
      <sz val="11"/>
      <color rgb="FF0000FF"/>
      <name val="メイリオ"/>
      <family val="3"/>
      <charset val="128"/>
    </font>
    <font>
      <sz val="12"/>
      <color rgb="FF0000FF"/>
      <name val="メイリオ"/>
      <family val="3"/>
      <charset val="128"/>
    </font>
    <font>
      <b/>
      <i/>
      <sz val="11"/>
      <name val="メイリオ"/>
      <family val="3"/>
      <charset val="128"/>
    </font>
    <font>
      <sz val="10"/>
      <color indexed="8"/>
      <name val="メイリオ"/>
      <family val="3"/>
      <charset val="128"/>
    </font>
    <font>
      <b/>
      <sz val="12"/>
      <color theme="0"/>
      <name val="メイリオ"/>
      <family val="3"/>
      <charset val="128"/>
    </font>
    <font>
      <i/>
      <sz val="11"/>
      <color rgb="FF00B0F0"/>
      <name val="メイリオ"/>
      <family val="3"/>
      <charset val="128"/>
    </font>
    <font>
      <sz val="10"/>
      <color rgb="FFFF0000"/>
      <name val="ＭＳ 明朝"/>
      <family val="1"/>
      <charset val="128"/>
    </font>
    <font>
      <b/>
      <sz val="15"/>
      <color theme="3"/>
      <name val="ＭＳ Ｐゴシック"/>
      <family val="2"/>
      <charset val="128"/>
      <scheme val="minor"/>
    </font>
    <font>
      <sz val="9"/>
      <color rgb="FFFF0000"/>
      <name val="HG丸ｺﾞｼｯｸM-PRO"/>
      <family val="3"/>
      <charset val="128"/>
    </font>
    <font>
      <sz val="8"/>
      <color rgb="FFFF0000"/>
      <name val="メイリオ"/>
      <family val="3"/>
      <charset val="128"/>
    </font>
    <font>
      <sz val="6"/>
      <name val="HG丸ｺﾞｼｯｸM-PRO"/>
      <family val="3"/>
      <charset val="128"/>
    </font>
    <font>
      <sz val="12"/>
      <color theme="1"/>
      <name val="ＭＳ Ｐゴシック"/>
      <family val="3"/>
      <charset val="128"/>
    </font>
    <font>
      <i/>
      <sz val="11"/>
      <color theme="1"/>
      <name val="メイリオ"/>
      <family val="3"/>
      <charset val="128"/>
    </font>
    <font>
      <sz val="9"/>
      <color theme="1"/>
      <name val="Meiryo UI"/>
      <family val="3"/>
      <charset val="128"/>
    </font>
    <font>
      <sz val="7"/>
      <color rgb="FFFF0000"/>
      <name val="メイリオ"/>
      <family val="3"/>
      <charset val="128"/>
    </font>
    <font>
      <strike/>
      <sz val="9"/>
      <color rgb="FFFF0000"/>
      <name val="HG丸ｺﾞｼｯｸM-PRO"/>
      <family val="3"/>
      <charset val="128"/>
    </font>
    <font>
      <sz val="9"/>
      <color theme="4"/>
      <name val="HG丸ｺﾞｼｯｸM-PRO"/>
      <family val="3"/>
      <charset val="128"/>
    </font>
    <font>
      <sz val="10"/>
      <color theme="4"/>
      <name val="メイリオ"/>
      <family val="3"/>
      <charset val="128"/>
    </font>
    <font>
      <sz val="9"/>
      <color theme="4"/>
      <name val="メイリオ"/>
      <family val="3"/>
      <charset val="128"/>
    </font>
    <font>
      <sz val="6"/>
      <name val="メイリオ"/>
      <family val="3"/>
      <charset val="128"/>
    </font>
    <font>
      <b/>
      <sz val="12"/>
      <name val="メイリオ"/>
      <family val="3"/>
      <charset val="128"/>
    </font>
    <font>
      <b/>
      <sz val="12"/>
      <color rgb="FFFF0000"/>
      <name val="メイリオ"/>
      <family val="3"/>
      <charset val="128"/>
    </font>
    <font>
      <b/>
      <sz val="12"/>
      <color theme="1"/>
      <name val="メイリオ"/>
      <family val="3"/>
      <charset val="128"/>
    </font>
    <font>
      <sz val="12"/>
      <color rgb="FFFF0000"/>
      <name val="メイリオ"/>
      <family val="3"/>
      <charset val="128"/>
    </font>
    <font>
      <sz val="6"/>
      <color rgb="FFFF0000"/>
      <name val="メイリオ"/>
      <family val="3"/>
      <charset val="128"/>
    </font>
    <font>
      <i/>
      <sz val="10"/>
      <color theme="1"/>
      <name val="メイリオ"/>
      <family val="3"/>
      <charset val="128"/>
    </font>
    <font>
      <sz val="8"/>
      <color theme="1"/>
      <name val="メイリオ"/>
      <family val="3"/>
      <charset val="128"/>
    </font>
    <font>
      <sz val="8"/>
      <color theme="1"/>
      <name val="HG丸ｺﾞｼｯｸM-PRO"/>
      <family val="3"/>
      <charset val="128"/>
    </font>
    <font>
      <strike/>
      <sz val="9"/>
      <color theme="1"/>
      <name val="HG丸ｺﾞｼｯｸM-PRO"/>
      <family val="3"/>
      <charset val="128"/>
    </font>
    <font>
      <u/>
      <sz val="10"/>
      <color theme="1"/>
      <name val="メイリオ"/>
      <family val="3"/>
      <charset val="128"/>
    </font>
    <font>
      <i/>
      <strike/>
      <sz val="11"/>
      <color theme="1"/>
      <name val="メイリオ"/>
      <family val="3"/>
      <charset val="128"/>
    </font>
    <font>
      <u/>
      <sz val="12"/>
      <color theme="1"/>
      <name val="メイリオ"/>
      <family val="3"/>
      <charset val="128"/>
    </font>
    <font>
      <b/>
      <sz val="16"/>
      <color theme="1"/>
      <name val="メイリオ"/>
      <family val="3"/>
      <charset val="128"/>
    </font>
    <font>
      <sz val="10"/>
      <color rgb="FFFF0000"/>
      <name val="HG丸ｺﾞｼｯｸM-PRO"/>
      <family val="3"/>
      <charset val="128"/>
    </font>
    <font>
      <sz val="14"/>
      <color theme="8"/>
      <name val="Meiryo UI"/>
      <family val="3"/>
      <charset val="128"/>
    </font>
    <font>
      <b/>
      <sz val="14"/>
      <color theme="8"/>
      <name val="Meiryo UI"/>
      <family val="3"/>
      <charset val="128"/>
    </font>
    <font>
      <b/>
      <sz val="26"/>
      <name val="メイリオ"/>
      <family val="3"/>
      <charset val="128"/>
    </font>
    <font>
      <b/>
      <sz val="26"/>
      <color theme="1"/>
      <name val="メイリオ"/>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7" tint="0.59996337778862885"/>
        <bgColor indexed="64"/>
      </patternFill>
    </fill>
  </fills>
  <borders count="143">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theme="1"/>
      </bottom>
      <diagonal/>
    </border>
    <border>
      <left style="thin">
        <color theme="1"/>
      </left>
      <right/>
      <top/>
      <bottom style="thin">
        <color theme="1"/>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theme="1"/>
      </left>
      <right style="thin">
        <color indexed="64"/>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theme="1"/>
      </left>
      <right style="thin">
        <color indexed="64"/>
      </right>
      <top style="thin">
        <color indexed="64"/>
      </top>
      <bottom style="thin">
        <color theme="1"/>
      </bottom>
      <diagonal/>
    </border>
    <border>
      <left/>
      <right style="thin">
        <color theme="1"/>
      </right>
      <top style="thin">
        <color theme="1"/>
      </top>
      <bottom style="thin">
        <color indexed="64"/>
      </bottom>
      <diagonal/>
    </border>
    <border>
      <left/>
      <right/>
      <top style="double">
        <color indexed="64"/>
      </top>
      <bottom style="thin">
        <color indexed="64"/>
      </bottom>
      <diagonal/>
    </border>
    <border>
      <left style="thin">
        <color theme="1"/>
      </left>
      <right/>
      <top style="thin">
        <color indexed="64"/>
      </top>
      <bottom style="thin">
        <color indexed="64"/>
      </bottom>
      <diagonal/>
    </border>
    <border>
      <left style="thin">
        <color indexed="64"/>
      </left>
      <right/>
      <top/>
      <bottom style="thin">
        <color theme="1"/>
      </bottom>
      <diagonal/>
    </border>
    <border>
      <left/>
      <right style="thin">
        <color theme="1"/>
      </right>
      <top style="hair">
        <color theme="1"/>
      </top>
      <bottom style="thin">
        <color theme="1"/>
      </bottom>
      <diagonal/>
    </border>
    <border>
      <left/>
      <right style="dashed">
        <color indexed="64"/>
      </right>
      <top style="thin">
        <color indexed="64"/>
      </top>
      <bottom style="thin">
        <color indexed="64"/>
      </bottom>
      <diagonal/>
    </border>
    <border diagonalUp="1">
      <left/>
      <right style="thin">
        <color theme="1"/>
      </right>
      <top style="hair">
        <color indexed="64"/>
      </top>
      <bottom style="hair">
        <color indexed="64"/>
      </bottom>
      <diagonal style="thin">
        <color indexed="64"/>
      </diagonal>
    </border>
    <border>
      <left/>
      <right style="thin">
        <color indexed="64"/>
      </right>
      <top style="hair">
        <color indexed="64"/>
      </top>
      <bottom/>
      <diagonal/>
    </border>
    <border>
      <left style="dashed">
        <color indexed="64"/>
      </left>
      <right style="dashed">
        <color indexed="64"/>
      </right>
      <top style="thin">
        <color auto="1"/>
      </top>
      <bottom style="thin">
        <color auto="1"/>
      </bottom>
      <diagonal/>
    </border>
    <border diagonalUp="1">
      <left style="thin">
        <color indexed="64"/>
      </left>
      <right style="thin">
        <color indexed="64"/>
      </right>
      <top style="thin">
        <color indexed="64"/>
      </top>
      <bottom/>
      <diagonal style="thin">
        <color indexed="64"/>
      </diagonal>
    </border>
    <border>
      <left style="hair">
        <color indexed="64"/>
      </left>
      <right/>
      <top/>
      <bottom/>
      <diagonal/>
    </border>
    <border>
      <left/>
      <right style="hair">
        <color indexed="64"/>
      </right>
      <top/>
      <bottom/>
      <diagonal/>
    </border>
    <border>
      <left style="thin">
        <color indexed="64"/>
      </left>
      <right style="thin">
        <color indexed="64"/>
      </right>
      <top/>
      <bottom style="thin">
        <color theme="1"/>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style="thin">
        <color indexed="64"/>
      </left>
      <right/>
      <top style="thin">
        <color theme="1"/>
      </top>
      <bottom/>
      <diagonal/>
    </border>
    <border>
      <left style="thin">
        <color theme="1"/>
      </left>
      <right style="thin">
        <color indexed="64"/>
      </right>
      <top style="thin">
        <color indexed="64"/>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theme="1"/>
      </left>
      <right style="thin">
        <color indexed="64"/>
      </right>
      <top/>
      <bottom/>
      <diagonal/>
    </border>
    <border diagonalUp="1">
      <left style="thin">
        <color indexed="64"/>
      </left>
      <right style="thin">
        <color indexed="64"/>
      </right>
      <top/>
      <bottom/>
      <diagonal style="thin">
        <color indexed="64"/>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theme="1"/>
      </right>
      <top style="hair">
        <color indexed="64"/>
      </top>
      <bottom style="thin">
        <color indexed="64"/>
      </bottom>
      <diagonal/>
    </border>
    <border>
      <left style="thin">
        <color theme="1"/>
      </left>
      <right style="thin">
        <color theme="1"/>
      </right>
      <top style="hair">
        <color indexed="64"/>
      </top>
      <bottom style="hair">
        <color indexed="64"/>
      </bottom>
      <diagonal/>
    </border>
  </borders>
  <cellStyleXfs count="25">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alignment vertical="center"/>
    </xf>
    <xf numFmtId="0" fontId="34" fillId="0" borderId="0">
      <alignment vertical="center"/>
    </xf>
    <xf numFmtId="0" fontId="2" fillId="0" borderId="0">
      <alignment vertical="center"/>
    </xf>
    <xf numFmtId="0" fontId="62" fillId="0" borderId="0">
      <alignment vertical="center"/>
    </xf>
    <xf numFmtId="0" fontId="34" fillId="0" borderId="0">
      <alignment vertical="center"/>
    </xf>
    <xf numFmtId="0" fontId="3" fillId="0" borderId="0">
      <alignment vertical="center"/>
    </xf>
    <xf numFmtId="0" fontId="3" fillId="0" borderId="0"/>
    <xf numFmtId="0" fontId="3" fillId="0" borderId="0"/>
    <xf numFmtId="38" fontId="3" fillId="0" borderId="0" applyFont="0" applyFill="0" applyBorder="0" applyAlignment="0" applyProtection="0"/>
    <xf numFmtId="0" fontId="84" fillId="0" borderId="0"/>
    <xf numFmtId="38" fontId="84" fillId="0" borderId="0" applyFont="0" applyFill="0" applyBorder="0" applyAlignment="0" applyProtection="0">
      <alignment vertical="center"/>
    </xf>
    <xf numFmtId="0" fontId="34" fillId="0" borderId="0"/>
    <xf numFmtId="0" fontId="34" fillId="0" borderId="0">
      <alignment vertical="center"/>
    </xf>
    <xf numFmtId="0" fontId="1" fillId="0" borderId="0">
      <alignment vertical="center"/>
    </xf>
    <xf numFmtId="0" fontId="3" fillId="0" borderId="0"/>
    <xf numFmtId="38" fontId="34" fillId="0" borderId="0" applyFont="0" applyFill="0" applyBorder="0" applyAlignment="0" applyProtection="0">
      <alignment vertical="center"/>
    </xf>
    <xf numFmtId="0" fontId="34" fillId="0" borderId="0">
      <alignment vertical="center"/>
    </xf>
    <xf numFmtId="0" fontId="78" fillId="0" borderId="0">
      <alignment vertical="center"/>
    </xf>
    <xf numFmtId="38" fontId="3" fillId="0" borderId="0" applyFont="0" applyFill="0" applyBorder="0" applyAlignment="0" applyProtection="0">
      <alignment vertical="center"/>
    </xf>
    <xf numFmtId="38" fontId="34" fillId="0" borderId="0" applyFont="0" applyFill="0" applyBorder="0" applyAlignment="0" applyProtection="0">
      <alignment vertical="center"/>
    </xf>
    <xf numFmtId="0" fontId="34" fillId="0" borderId="0">
      <alignment vertical="center"/>
    </xf>
  </cellStyleXfs>
  <cellXfs count="1734">
    <xf numFmtId="0" fontId="0" fillId="0" borderId="0" xfId="0">
      <alignment vertical="center"/>
    </xf>
    <xf numFmtId="0" fontId="4"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right" vertical="center"/>
    </xf>
    <xf numFmtId="0" fontId="4"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wrapText="1"/>
    </xf>
    <xf numFmtId="0" fontId="10" fillId="0" borderId="0" xfId="0" applyFont="1">
      <alignment vertical="center"/>
    </xf>
    <xf numFmtId="0" fontId="12"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xf>
    <xf numFmtId="179" fontId="7" fillId="0" borderId="0" xfId="0" applyNumberFormat="1" applyFont="1" applyAlignment="1">
      <alignment horizontal="left" vertical="center"/>
    </xf>
    <xf numFmtId="0" fontId="7" fillId="0" borderId="0" xfId="0" applyFont="1" applyAlignment="1">
      <alignment vertical="top" wrapText="1"/>
    </xf>
    <xf numFmtId="0" fontId="7" fillId="0" borderId="0" xfId="0" applyFont="1" applyAlignment="1">
      <alignment vertical="top"/>
    </xf>
    <xf numFmtId="0" fontId="7" fillId="0" borderId="0" xfId="0" applyFont="1" applyAlignment="1">
      <alignment horizontal="center" vertical="center"/>
    </xf>
    <xf numFmtId="0" fontId="22" fillId="0" borderId="0" xfId="0" applyFont="1">
      <alignment vertical="center"/>
    </xf>
    <xf numFmtId="0" fontId="23" fillId="0" borderId="0" xfId="2" applyFont="1"/>
    <xf numFmtId="0" fontId="7" fillId="0" borderId="0" xfId="0" applyFont="1" applyAlignment="1">
      <alignment horizontal="left" vertical="center" indent="1"/>
    </xf>
    <xf numFmtId="0" fontId="7" fillId="0" borderId="26" xfId="0" applyFont="1" applyBorder="1">
      <alignment vertical="center"/>
    </xf>
    <xf numFmtId="0" fontId="6" fillId="4" borderId="5" xfId="0" applyFont="1" applyFill="1" applyBorder="1" applyAlignment="1">
      <alignment horizontal="center" vertical="center" wrapText="1"/>
    </xf>
    <xf numFmtId="0" fontId="6" fillId="0" borderId="20" xfId="0" applyFont="1" applyBorder="1">
      <alignment vertical="center"/>
    </xf>
    <xf numFmtId="193" fontId="18" fillId="0" borderId="11" xfId="1" applyNumberFormat="1" applyFont="1" applyFill="1" applyBorder="1" applyAlignment="1">
      <alignment horizontal="right" vertical="center" shrinkToFit="1"/>
    </xf>
    <xf numFmtId="0" fontId="10" fillId="0" borderId="0" xfId="0" applyFont="1" applyAlignment="1">
      <alignment horizontal="left" vertical="center" wrapText="1"/>
    </xf>
    <xf numFmtId="181" fontId="18" fillId="0" borderId="0" xfId="1" applyNumberFormat="1" applyFont="1" applyFill="1" applyBorder="1" applyAlignment="1">
      <alignment horizontal="right" vertical="center" wrapText="1"/>
    </xf>
    <xf numFmtId="183" fontId="18" fillId="0" borderId="0" xfId="0" applyNumberFormat="1" applyFont="1" applyAlignment="1">
      <alignment vertical="center" wrapText="1" shrinkToFit="1"/>
    </xf>
    <xf numFmtId="196" fontId="18" fillId="0" borderId="0" xfId="0" applyNumberFormat="1" applyFont="1" applyAlignment="1">
      <alignment vertical="center" wrapText="1" shrinkToFit="1"/>
    </xf>
    <xf numFmtId="0" fontId="6" fillId="0" borderId="0" xfId="0" applyFont="1" applyAlignment="1">
      <alignment vertical="top" wrapText="1"/>
    </xf>
    <xf numFmtId="0" fontId="10" fillId="0" borderId="0" xfId="0" applyFont="1" applyAlignment="1">
      <alignment vertical="center" wrapText="1"/>
    </xf>
    <xf numFmtId="198" fontId="18" fillId="0" borderId="0" xfId="1" applyNumberFormat="1" applyFont="1" applyFill="1" applyBorder="1" applyAlignment="1">
      <alignment horizontal="right" vertical="center" wrapText="1" shrinkToFit="1"/>
    </xf>
    <xf numFmtId="0" fontId="6" fillId="0" borderId="0" xfId="0" applyFont="1" applyAlignment="1">
      <alignment horizontal="left" vertical="center" wrapText="1"/>
    </xf>
    <xf numFmtId="0" fontId="19" fillId="0" borderId="0" xfId="0" applyFont="1">
      <alignment vertical="center"/>
    </xf>
    <xf numFmtId="0" fontId="7" fillId="0" borderId="0" xfId="0" applyFont="1" applyAlignment="1"/>
    <xf numFmtId="0" fontId="6" fillId="0" borderId="0" xfId="0" applyFont="1" applyAlignment="1"/>
    <xf numFmtId="0" fontId="10" fillId="0" borderId="0" xfId="0" applyFont="1" applyAlignment="1">
      <alignment horizontal="center"/>
    </xf>
    <xf numFmtId="0" fontId="28" fillId="0" borderId="0" xfId="0" applyFont="1" applyAlignment="1">
      <alignment horizontal="center" vertical="center" wrapText="1"/>
    </xf>
    <xf numFmtId="0" fontId="28" fillId="0" borderId="0" xfId="0" applyFont="1">
      <alignment vertical="center"/>
    </xf>
    <xf numFmtId="0" fontId="6" fillId="0" borderId="0" xfId="0" applyFont="1" applyAlignment="1">
      <alignment vertical="top"/>
    </xf>
    <xf numFmtId="0" fontId="28" fillId="0" borderId="0" xfId="0" applyFont="1" applyAlignment="1">
      <alignment vertical="center" wrapText="1"/>
    </xf>
    <xf numFmtId="0" fontId="31" fillId="0" borderId="0" xfId="0" applyFont="1">
      <alignment vertical="center"/>
    </xf>
    <xf numFmtId="0" fontId="28" fillId="0" borderId="0" xfId="0" applyFont="1" applyAlignment="1">
      <alignment vertical="top" wrapText="1"/>
    </xf>
    <xf numFmtId="0" fontId="32" fillId="0" borderId="0" xfId="0" applyFont="1">
      <alignment vertical="center"/>
    </xf>
    <xf numFmtId="0" fontId="20" fillId="0" borderId="0" xfId="0" applyFont="1" applyAlignment="1">
      <alignment vertical="center" wrapText="1"/>
    </xf>
    <xf numFmtId="0" fontId="20" fillId="0" borderId="0" xfId="0" applyFont="1">
      <alignment vertical="center"/>
    </xf>
    <xf numFmtId="193" fontId="18" fillId="0" borderId="15" xfId="1" applyNumberFormat="1" applyFont="1" applyFill="1" applyBorder="1" applyAlignment="1">
      <alignment horizontal="left" vertical="center" shrinkToFit="1"/>
    </xf>
    <xf numFmtId="0" fontId="20" fillId="0" borderId="0" xfId="0" applyFont="1" applyAlignment="1">
      <alignment horizontal="left" vertical="center" wrapText="1"/>
    </xf>
    <xf numFmtId="195" fontId="18" fillId="0" borderId="0" xfId="1" applyNumberFormat="1" applyFont="1" applyFill="1" applyBorder="1" applyAlignment="1">
      <alignment horizontal="right" vertical="center" wrapText="1"/>
    </xf>
    <xf numFmtId="0" fontId="33" fillId="0" borderId="0" xfId="0" applyFont="1">
      <alignment vertical="center"/>
    </xf>
    <xf numFmtId="0" fontId="6" fillId="0" borderId="0" xfId="0" applyFont="1" applyAlignment="1">
      <alignment horizontal="left" vertical="center" indent="1"/>
    </xf>
    <xf numFmtId="0" fontId="6" fillId="0" borderId="0" xfId="0" applyFont="1" applyAlignment="1">
      <alignment horizontal="right" vertical="center"/>
    </xf>
    <xf numFmtId="0" fontId="6" fillId="0" borderId="0" xfId="0" quotePrefix="1" applyFont="1">
      <alignment vertical="center"/>
    </xf>
    <xf numFmtId="202" fontId="7" fillId="0" borderId="0" xfId="0" applyNumberFormat="1" applyFont="1" applyAlignment="1">
      <alignment horizontal="center" vertical="center"/>
    </xf>
    <xf numFmtId="203" fontId="7" fillId="0" borderId="0" xfId="0" applyNumberFormat="1" applyFont="1" applyAlignment="1">
      <alignment horizontal="center" vertical="center"/>
    </xf>
    <xf numFmtId="202" fontId="6" fillId="0" borderId="0" xfId="0" applyNumberFormat="1" applyFont="1" applyAlignment="1">
      <alignment horizontal="center" vertical="center"/>
    </xf>
    <xf numFmtId="203" fontId="6" fillId="0" borderId="0" xfId="0" applyNumberFormat="1" applyFont="1" applyAlignment="1">
      <alignment horizontal="center" vertical="center"/>
    </xf>
    <xf numFmtId="205" fontId="6" fillId="0" borderId="0" xfId="0" applyNumberFormat="1" applyFont="1">
      <alignment vertical="center"/>
    </xf>
    <xf numFmtId="0" fontId="6" fillId="0" borderId="0" xfId="0" quotePrefix="1" applyFont="1" applyAlignment="1">
      <alignment horizontal="right" vertical="center"/>
    </xf>
    <xf numFmtId="0" fontId="10" fillId="0" borderId="0" xfId="0" quotePrefix="1" applyFont="1">
      <alignment vertical="center"/>
    </xf>
    <xf numFmtId="193" fontId="17" fillId="0" borderId="74" xfId="1" applyNumberFormat="1" applyFont="1" applyFill="1" applyBorder="1" applyAlignment="1">
      <alignment horizontal="left" vertical="center" shrinkToFit="1"/>
    </xf>
    <xf numFmtId="0" fontId="36" fillId="0" borderId="0" xfId="0" applyFont="1">
      <alignment vertical="center"/>
    </xf>
    <xf numFmtId="0" fontId="8" fillId="0" borderId="0" xfId="0" applyFont="1">
      <alignment vertical="center"/>
    </xf>
    <xf numFmtId="0" fontId="37" fillId="0" borderId="17" xfId="0" applyFont="1" applyBorder="1" applyAlignment="1">
      <alignment horizontal="center" vertical="center"/>
    </xf>
    <xf numFmtId="0" fontId="37" fillId="0" borderId="0" xfId="0" applyFont="1" applyAlignment="1">
      <alignment horizontal="center" vertical="center"/>
    </xf>
    <xf numFmtId="207" fontId="37" fillId="0" borderId="17" xfId="0" applyNumberFormat="1" applyFont="1" applyBorder="1" applyAlignment="1">
      <alignment horizontal="center" vertical="center"/>
    </xf>
    <xf numFmtId="207" fontId="8" fillId="0" borderId="0" xfId="0" applyNumberFormat="1" applyFont="1" applyAlignment="1">
      <alignment horizontal="left" vertical="center"/>
    </xf>
    <xf numFmtId="0" fontId="7" fillId="0" borderId="20" xfId="0" applyFont="1" applyBorder="1">
      <alignment vertical="center"/>
    </xf>
    <xf numFmtId="0" fontId="7" fillId="0" borderId="10" xfId="0" applyFont="1" applyBorder="1">
      <alignment vertical="center"/>
    </xf>
    <xf numFmtId="0" fontId="7" fillId="0" borderId="17" xfId="0" applyFont="1" applyBorder="1">
      <alignment vertical="center"/>
    </xf>
    <xf numFmtId="0" fontId="7" fillId="0" borderId="11"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44" fillId="3" borderId="10" xfId="0" applyFont="1" applyFill="1" applyBorder="1">
      <alignment vertical="center"/>
    </xf>
    <xf numFmtId="0" fontId="31" fillId="3" borderId="17" xfId="0" applyFont="1" applyFill="1" applyBorder="1">
      <alignment vertical="center"/>
    </xf>
    <xf numFmtId="0" fontId="31" fillId="3" borderId="11" xfId="0" applyFont="1" applyFill="1" applyBorder="1">
      <alignment vertical="center"/>
    </xf>
    <xf numFmtId="0" fontId="31" fillId="9" borderId="5" xfId="0" applyFont="1" applyFill="1" applyBorder="1" applyAlignment="1">
      <alignment vertical="center" wrapText="1"/>
    </xf>
    <xf numFmtId="0" fontId="31" fillId="9" borderId="6" xfId="0" applyFont="1" applyFill="1" applyBorder="1" applyAlignment="1">
      <alignment vertical="center" wrapText="1"/>
    </xf>
    <xf numFmtId="0" fontId="31" fillId="9" borderId="5" xfId="0" applyFont="1" applyFill="1" applyBorder="1" applyAlignment="1">
      <alignment horizontal="center" vertical="center" wrapText="1"/>
    </xf>
    <xf numFmtId="0" fontId="31" fillId="9" borderId="7" xfId="0" applyFont="1" applyFill="1" applyBorder="1" applyAlignment="1">
      <alignment vertical="center" wrapText="1" shrinkToFit="1"/>
    </xf>
    <xf numFmtId="0" fontId="43" fillId="9" borderId="78" xfId="5" applyFont="1" applyFill="1" applyBorder="1" applyAlignment="1">
      <alignment horizontal="center" vertical="center"/>
    </xf>
    <xf numFmtId="0" fontId="31" fillId="0" borderId="78" xfId="0" applyFont="1" applyBorder="1">
      <alignment vertical="center"/>
    </xf>
    <xf numFmtId="0" fontId="31" fillId="0" borderId="79" xfId="0" applyFont="1" applyBorder="1">
      <alignment vertical="center"/>
    </xf>
    <xf numFmtId="0" fontId="31" fillId="0" borderId="12" xfId="0" applyFont="1" applyBorder="1">
      <alignment vertical="center"/>
    </xf>
    <xf numFmtId="0" fontId="43" fillId="0" borderId="17" xfId="0" applyFont="1" applyBorder="1" applyAlignment="1">
      <alignment vertical="center" wrapText="1"/>
    </xf>
    <xf numFmtId="0" fontId="43" fillId="0" borderId="82" xfId="5" applyFont="1" applyBorder="1">
      <alignment vertical="center"/>
    </xf>
    <xf numFmtId="0" fontId="13" fillId="0" borderId="83" xfId="0" applyFont="1" applyBorder="1" applyAlignment="1">
      <alignment vertical="center" wrapText="1"/>
    </xf>
    <xf numFmtId="0" fontId="31" fillId="0" borderId="16" xfId="0" applyFont="1" applyBorder="1">
      <alignment vertical="center"/>
    </xf>
    <xf numFmtId="0" fontId="31" fillId="0" borderId="14" xfId="0" applyFont="1" applyBorder="1">
      <alignment vertical="center"/>
    </xf>
    <xf numFmtId="0" fontId="31" fillId="0" borderId="82" xfId="0" applyFont="1" applyBorder="1">
      <alignment vertical="center"/>
    </xf>
    <xf numFmtId="0" fontId="31" fillId="0" borderId="84" xfId="0" applyFont="1" applyBorder="1">
      <alignment vertical="center"/>
    </xf>
    <xf numFmtId="0" fontId="43" fillId="0" borderId="85" xfId="0" applyFont="1" applyBorder="1">
      <alignment vertical="center"/>
    </xf>
    <xf numFmtId="0" fontId="31" fillId="0" borderId="86" xfId="0" applyFont="1" applyBorder="1">
      <alignment vertical="center"/>
    </xf>
    <xf numFmtId="0" fontId="31" fillId="0" borderId="11" xfId="0" applyFont="1" applyBorder="1">
      <alignment vertical="center"/>
    </xf>
    <xf numFmtId="0" fontId="31" fillId="0" borderId="20" xfId="0" applyFont="1" applyBorder="1">
      <alignment vertical="center"/>
    </xf>
    <xf numFmtId="0" fontId="31" fillId="0" borderId="87" xfId="0" applyFont="1" applyBorder="1">
      <alignment vertical="center"/>
    </xf>
    <xf numFmtId="0" fontId="31" fillId="0" borderId="13" xfId="0" applyFont="1" applyBorder="1">
      <alignment vertical="center"/>
    </xf>
    <xf numFmtId="0" fontId="31" fillId="0" borderId="88" xfId="0" applyFont="1" applyBorder="1">
      <alignment vertical="center"/>
    </xf>
    <xf numFmtId="0" fontId="31" fillId="0" borderId="0" xfId="0" applyFont="1" applyAlignment="1">
      <alignment horizontal="left" vertical="center" indent="2"/>
    </xf>
    <xf numFmtId="0" fontId="43" fillId="0" borderId="37" xfId="5" applyFont="1" applyBorder="1">
      <alignment vertical="center"/>
    </xf>
    <xf numFmtId="0" fontId="43" fillId="0" borderId="82" xfId="5" applyFont="1" applyBorder="1" applyAlignment="1">
      <alignment vertical="center" shrinkToFit="1"/>
    </xf>
    <xf numFmtId="0" fontId="31" fillId="8" borderId="5" xfId="0" applyFont="1" applyFill="1" applyBorder="1" applyAlignment="1">
      <alignment horizontal="center" vertical="center" shrinkToFit="1"/>
    </xf>
    <xf numFmtId="0" fontId="43" fillId="0" borderId="81" xfId="5" applyFont="1" applyBorder="1">
      <alignment vertical="center"/>
    </xf>
    <xf numFmtId="0" fontId="31" fillId="0" borderId="0" xfId="0" applyFont="1" applyAlignment="1">
      <alignment vertical="center" shrinkToFit="1"/>
    </xf>
    <xf numFmtId="0" fontId="31" fillId="0" borderId="84" xfId="0" applyFont="1" applyBorder="1" applyAlignment="1">
      <alignment vertical="center" shrinkToFit="1"/>
    </xf>
    <xf numFmtId="0" fontId="31" fillId="3" borderId="90" xfId="0" applyFont="1" applyFill="1" applyBorder="1">
      <alignment vertical="center"/>
    </xf>
    <xf numFmtId="0" fontId="31" fillId="3" borderId="91" xfId="0" applyFont="1" applyFill="1" applyBorder="1">
      <alignment vertical="center"/>
    </xf>
    <xf numFmtId="0" fontId="47" fillId="10" borderId="0" xfId="5" applyFont="1" applyFill="1">
      <alignment vertical="center"/>
    </xf>
    <xf numFmtId="0" fontId="47" fillId="10" borderId="0" xfId="0" applyFont="1" applyFill="1">
      <alignment vertical="center"/>
    </xf>
    <xf numFmtId="0" fontId="43" fillId="0" borderId="0" xfId="5" applyFont="1">
      <alignment vertical="center"/>
    </xf>
    <xf numFmtId="0" fontId="10" fillId="0" borderId="0" xfId="0" applyFont="1" applyAlignment="1">
      <alignment horizontal="left" vertical="center"/>
    </xf>
    <xf numFmtId="0" fontId="32" fillId="0" borderId="0" xfId="0" applyFont="1" applyAlignment="1">
      <alignment vertical="center" wrapText="1"/>
    </xf>
    <xf numFmtId="0" fontId="33" fillId="0" borderId="0" xfId="0" applyFont="1" applyAlignment="1">
      <alignment horizontal="left" vertical="top" wrapText="1"/>
    </xf>
    <xf numFmtId="0" fontId="6" fillId="0" borderId="0" xfId="0" applyFont="1" applyAlignment="1">
      <alignment horizontal="left" vertical="top"/>
    </xf>
    <xf numFmtId="207" fontId="37" fillId="0" borderId="0" xfId="0" applyNumberFormat="1" applyFont="1" applyAlignment="1">
      <alignment horizontal="center" vertical="center"/>
    </xf>
    <xf numFmtId="0" fontId="31" fillId="0" borderId="82" xfId="5" applyFont="1" applyBorder="1">
      <alignment vertical="center"/>
    </xf>
    <xf numFmtId="0" fontId="6" fillId="4" borderId="5" xfId="0" applyFont="1" applyFill="1" applyBorder="1" applyAlignment="1">
      <alignment horizontal="center" vertical="center"/>
    </xf>
    <xf numFmtId="0" fontId="7" fillId="12" borderId="0" xfId="0" applyFont="1" applyFill="1">
      <alignment vertical="center"/>
    </xf>
    <xf numFmtId="0" fontId="4" fillId="0" borderId="0" xfId="0" applyFont="1">
      <alignment vertical="center"/>
    </xf>
    <xf numFmtId="0" fontId="57" fillId="0" borderId="0" xfId="0" applyFont="1">
      <alignment vertical="center"/>
    </xf>
    <xf numFmtId="0" fontId="58" fillId="0" borderId="0" xfId="0" applyFont="1">
      <alignment vertical="center"/>
    </xf>
    <xf numFmtId="0" fontId="57" fillId="0" borderId="0" xfId="2" applyFont="1"/>
    <xf numFmtId="0" fontId="57" fillId="0" borderId="0" xfId="0" applyFont="1" applyAlignment="1">
      <alignment vertical="center" wrapText="1"/>
    </xf>
    <xf numFmtId="0" fontId="57" fillId="0" borderId="0" xfId="0" applyFont="1" applyAlignment="1">
      <alignment horizontal="center" vertical="center"/>
    </xf>
    <xf numFmtId="0" fontId="57" fillId="0" borderId="0" xfId="2" applyFont="1" applyAlignment="1">
      <alignment vertical="center"/>
    </xf>
    <xf numFmtId="0" fontId="59" fillId="0" borderId="0" xfId="0" applyFont="1">
      <alignment vertical="center"/>
    </xf>
    <xf numFmtId="0" fontId="60" fillId="0" borderId="0" xfId="0" applyFont="1" applyAlignment="1">
      <alignment horizontal="center" vertical="center"/>
    </xf>
    <xf numFmtId="0" fontId="61" fillId="0" borderId="0" xfId="0" applyFont="1">
      <alignment vertical="center"/>
    </xf>
    <xf numFmtId="0" fontId="57" fillId="0" borderId="0" xfId="0" applyFont="1" applyAlignment="1">
      <alignment horizontal="left" vertical="center"/>
    </xf>
    <xf numFmtId="0" fontId="57" fillId="0" borderId="0" xfId="2" applyFont="1" applyAlignment="1">
      <alignment horizontal="center" vertical="center"/>
    </xf>
    <xf numFmtId="0" fontId="57" fillId="0" borderId="0" xfId="0" applyFont="1" applyAlignment="1">
      <alignment horizontal="right" vertical="center"/>
    </xf>
    <xf numFmtId="0" fontId="58" fillId="0" borderId="0" xfId="7" applyFont="1">
      <alignment vertical="center"/>
    </xf>
    <xf numFmtId="0" fontId="6" fillId="0" borderId="0" xfId="8" applyFont="1">
      <alignment vertical="center"/>
    </xf>
    <xf numFmtId="0" fontId="6" fillId="0" borderId="15" xfId="8" applyFont="1" applyBorder="1">
      <alignment vertical="center"/>
    </xf>
    <xf numFmtId="0" fontId="6" fillId="0" borderId="26" xfId="8" applyFont="1" applyBorder="1">
      <alignment vertical="center"/>
    </xf>
    <xf numFmtId="0" fontId="6" fillId="0" borderId="14" xfId="8" applyFont="1" applyBorder="1">
      <alignment vertical="center"/>
    </xf>
    <xf numFmtId="0" fontId="6" fillId="0" borderId="20" xfId="8" applyFont="1" applyBorder="1">
      <alignment vertical="center"/>
    </xf>
    <xf numFmtId="0" fontId="6" fillId="0" borderId="13" xfId="8" applyFont="1" applyBorder="1">
      <alignment vertical="center"/>
    </xf>
    <xf numFmtId="0" fontId="6" fillId="0" borderId="11" xfId="8" applyFont="1" applyBorder="1">
      <alignment vertical="center"/>
    </xf>
    <xf numFmtId="0" fontId="6" fillId="0" borderId="17" xfId="8" applyFont="1" applyBorder="1">
      <alignment vertical="center"/>
    </xf>
    <xf numFmtId="0" fontId="6" fillId="0" borderId="10" xfId="8" applyFont="1" applyBorder="1">
      <alignment vertical="center"/>
    </xf>
    <xf numFmtId="0" fontId="10" fillId="0" borderId="0" xfId="8" applyFont="1">
      <alignment vertical="center"/>
    </xf>
    <xf numFmtId="0" fontId="6" fillId="3" borderId="5" xfId="8" applyFont="1" applyFill="1" applyBorder="1" applyAlignment="1">
      <alignment horizontal="center" vertical="center"/>
    </xf>
    <xf numFmtId="0" fontId="6" fillId="0" borderId="5" xfId="8" applyFont="1" applyBorder="1" applyAlignment="1">
      <alignment horizontal="center" vertical="center" wrapText="1"/>
    </xf>
    <xf numFmtId="0" fontId="6" fillId="3" borderId="5" xfId="8" applyFont="1" applyFill="1" applyBorder="1" applyAlignment="1">
      <alignment horizontal="left" vertical="center" wrapText="1"/>
    </xf>
    <xf numFmtId="0" fontId="6" fillId="3" borderId="5" xfId="8" applyFont="1" applyFill="1" applyBorder="1" applyAlignment="1">
      <alignment horizontal="center" vertical="center" wrapText="1"/>
    </xf>
    <xf numFmtId="0" fontId="6" fillId="0" borderId="12" xfId="8" applyFont="1" applyBorder="1" applyAlignment="1">
      <alignment horizontal="center" vertical="center" wrapText="1"/>
    </xf>
    <xf numFmtId="0" fontId="6" fillId="4" borderId="8" xfId="8" applyFont="1" applyFill="1" applyBorder="1" applyAlignment="1">
      <alignment horizontal="center" vertical="center" wrapText="1"/>
    </xf>
    <xf numFmtId="0" fontId="6" fillId="4" borderId="12" xfId="8" applyFont="1" applyFill="1" applyBorder="1" applyAlignment="1">
      <alignment horizontal="center" vertical="center" wrapText="1"/>
    </xf>
    <xf numFmtId="0" fontId="6" fillId="4" borderId="6" xfId="8" applyFont="1" applyFill="1" applyBorder="1" applyAlignment="1">
      <alignment horizontal="center" vertical="center" wrapText="1"/>
    </xf>
    <xf numFmtId="0" fontId="10" fillId="0" borderId="41" xfId="8" applyFont="1" applyBorder="1" applyAlignment="1">
      <alignment horizontal="center" vertical="center"/>
    </xf>
    <xf numFmtId="0" fontId="10" fillId="0" borderId="40" xfId="8" applyFont="1" applyBorder="1" applyAlignment="1">
      <alignment horizontal="center" vertical="center"/>
    </xf>
    <xf numFmtId="0" fontId="10" fillId="0" borderId="39" xfId="8" applyFont="1" applyBorder="1" applyAlignment="1">
      <alignment horizontal="left" vertical="center"/>
    </xf>
    <xf numFmtId="0" fontId="7" fillId="0" borderId="0" xfId="9" applyFont="1" applyAlignment="1">
      <alignment horizontal="right" vertical="center"/>
    </xf>
    <xf numFmtId="0" fontId="7" fillId="0" borderId="0" xfId="8" applyFont="1" applyAlignment="1">
      <alignment vertical="top"/>
    </xf>
    <xf numFmtId="0" fontId="66" fillId="0" borderId="0" xfId="5" applyFont="1">
      <alignment vertical="center"/>
    </xf>
    <xf numFmtId="0" fontId="69" fillId="0" borderId="0" xfId="5" applyFont="1" applyAlignment="1">
      <alignment horizontal="left" vertical="center"/>
    </xf>
    <xf numFmtId="0" fontId="34" fillId="0" borderId="0" xfId="5">
      <alignment vertical="center"/>
    </xf>
    <xf numFmtId="0" fontId="34" fillId="0" borderId="0" xfId="5" applyAlignment="1">
      <alignment vertical="center" wrapText="1"/>
    </xf>
    <xf numFmtId="0" fontId="75" fillId="0" borderId="0" xfId="5" applyFont="1">
      <alignment vertical="center"/>
    </xf>
    <xf numFmtId="0" fontId="75" fillId="0" borderId="86" xfId="5" applyFont="1" applyBorder="1">
      <alignment vertical="center"/>
    </xf>
    <xf numFmtId="0" fontId="75" fillId="0" borderId="78" xfId="5" applyFont="1" applyBorder="1">
      <alignment vertical="center"/>
    </xf>
    <xf numFmtId="0" fontId="75" fillId="0" borderId="82" xfId="5" applyFont="1" applyBorder="1">
      <alignment vertical="center"/>
    </xf>
    <xf numFmtId="0" fontId="75" fillId="0" borderId="37" xfId="5" applyFont="1" applyBorder="1">
      <alignment vertical="center"/>
    </xf>
    <xf numFmtId="0" fontId="75" fillId="0" borderId="12" xfId="5" applyFont="1" applyBorder="1">
      <alignment vertical="center"/>
    </xf>
    <xf numFmtId="0" fontId="75" fillId="0" borderId="16" xfId="5" applyFont="1" applyBorder="1">
      <alignment vertical="center"/>
    </xf>
    <xf numFmtId="0" fontId="75" fillId="0" borderId="81" xfId="5" applyFont="1" applyBorder="1">
      <alignment vertical="center"/>
    </xf>
    <xf numFmtId="0" fontId="76" fillId="0" borderId="5" xfId="5" applyFont="1" applyBorder="1" applyAlignment="1">
      <alignment horizontal="center" vertical="center" wrapText="1"/>
    </xf>
    <xf numFmtId="0" fontId="76" fillId="0" borderId="16" xfId="5" applyFont="1" applyBorder="1" applyAlignment="1">
      <alignment vertical="center" wrapText="1"/>
    </xf>
    <xf numFmtId="0" fontId="78" fillId="0" borderId="0" xfId="5" applyFont="1" applyAlignment="1">
      <alignment horizontal="center" vertical="center"/>
    </xf>
    <xf numFmtId="0" fontId="78" fillId="0" borderId="0" xfId="5" applyFont="1" applyAlignment="1">
      <alignment vertical="center" wrapText="1"/>
    </xf>
    <xf numFmtId="0" fontId="78" fillId="0" borderId="0" xfId="5" applyFont="1">
      <alignment vertical="center"/>
    </xf>
    <xf numFmtId="0" fontId="76" fillId="0" borderId="0" xfId="5" applyFont="1" applyAlignment="1">
      <alignment horizontal="left" vertical="center"/>
    </xf>
    <xf numFmtId="0" fontId="75" fillId="0" borderId="5" xfId="5" applyFont="1" applyBorder="1">
      <alignment vertical="center"/>
    </xf>
    <xf numFmtId="0" fontId="76" fillId="13" borderId="5" xfId="5" applyFont="1" applyFill="1" applyBorder="1" applyAlignment="1">
      <alignment horizontal="center" vertical="center" wrapText="1"/>
    </xf>
    <xf numFmtId="0" fontId="76" fillId="0" borderId="5" xfId="5" applyFont="1" applyBorder="1" applyAlignment="1">
      <alignment vertical="center" wrapText="1"/>
    </xf>
    <xf numFmtId="0" fontId="75" fillId="0" borderId="5" xfId="5" applyFont="1" applyBorder="1" applyAlignment="1">
      <alignment horizontal="center" vertical="center"/>
    </xf>
    <xf numFmtId="0" fontId="77" fillId="13" borderId="6" xfId="5" applyFont="1" applyFill="1" applyBorder="1" applyAlignment="1">
      <alignment horizontal="center" vertical="center" wrapText="1"/>
    </xf>
    <xf numFmtId="0" fontId="78" fillId="0" borderId="0" xfId="5" applyFont="1" applyAlignment="1">
      <alignment horizontal="left" vertical="center" indent="1"/>
    </xf>
    <xf numFmtId="0" fontId="76" fillId="0" borderId="0" xfId="5" applyFont="1">
      <alignment vertical="center"/>
    </xf>
    <xf numFmtId="0" fontId="76" fillId="0" borderId="5" xfId="5" applyFont="1" applyBorder="1" applyAlignment="1">
      <alignment horizontal="left" vertical="center" wrapText="1"/>
    </xf>
    <xf numFmtId="0" fontId="76" fillId="0" borderId="5" xfId="5" applyFont="1" applyBorder="1" applyAlignment="1">
      <alignment vertical="top" wrapText="1"/>
    </xf>
    <xf numFmtId="0" fontId="75" fillId="0" borderId="5" xfId="5" applyFont="1" applyBorder="1" applyAlignment="1">
      <alignment vertical="center" wrapText="1"/>
    </xf>
    <xf numFmtId="0" fontId="78" fillId="0" borderId="0" xfId="5" applyFont="1" applyAlignment="1">
      <alignment horizontal="left" vertical="center" wrapText="1"/>
    </xf>
    <xf numFmtId="0" fontId="75" fillId="0" borderId="86" xfId="5" applyFont="1" applyBorder="1" applyAlignment="1">
      <alignment vertical="center" wrapText="1"/>
    </xf>
    <xf numFmtId="0" fontId="75" fillId="0" borderId="81" xfId="5" applyFont="1" applyBorder="1" applyAlignment="1">
      <alignment vertical="center" wrapText="1"/>
    </xf>
    <xf numFmtId="0" fontId="75" fillId="0" borderId="82" xfId="5" applyFont="1" applyBorder="1" applyAlignment="1">
      <alignment vertical="center" wrapText="1"/>
    </xf>
    <xf numFmtId="0" fontId="75" fillId="0" borderId="78" xfId="5" applyFont="1" applyBorder="1" applyAlignment="1">
      <alignment vertical="center" wrapText="1"/>
    </xf>
    <xf numFmtId="0" fontId="76" fillId="0" borderId="8" xfId="5" applyFont="1" applyBorder="1" applyAlignment="1">
      <alignment horizontal="left" vertical="center" wrapText="1"/>
    </xf>
    <xf numFmtId="0" fontId="75" fillId="0" borderId="29" xfId="5" applyFont="1" applyBorder="1" applyAlignment="1">
      <alignment vertical="center" wrapText="1"/>
    </xf>
    <xf numFmtId="0" fontId="75" fillId="0" borderId="5" xfId="5" applyFont="1" applyBorder="1" applyAlignment="1">
      <alignment horizontal="center" vertical="center" wrapText="1"/>
    </xf>
    <xf numFmtId="0" fontId="76" fillId="0" borderId="5" xfId="5" applyFont="1" applyBorder="1" applyAlignment="1">
      <alignment vertical="center" wrapText="1" shrinkToFit="1"/>
    </xf>
    <xf numFmtId="0" fontId="79" fillId="0" borderId="5" xfId="5" applyFont="1" applyBorder="1" applyAlignment="1">
      <alignment vertical="center" wrapText="1"/>
    </xf>
    <xf numFmtId="0" fontId="76" fillId="0" borderId="0" xfId="5" applyFont="1" applyAlignment="1">
      <alignment horizontal="center" vertical="center"/>
    </xf>
    <xf numFmtId="0" fontId="76" fillId="0" borderId="0" xfId="5" applyFont="1" applyAlignment="1">
      <alignment vertical="center" wrapText="1"/>
    </xf>
    <xf numFmtId="0" fontId="76" fillId="0" borderId="0" xfId="5" applyFont="1" applyAlignment="1">
      <alignment horizontal="left" vertical="center" indent="1"/>
    </xf>
    <xf numFmtId="0" fontId="80" fillId="0" borderId="0" xfId="5" applyFont="1" applyAlignment="1">
      <alignment horizontal="center" vertical="center"/>
    </xf>
    <xf numFmtId="0" fontId="80" fillId="0" borderId="0" xfId="5" applyFont="1" applyAlignment="1">
      <alignment vertical="center" wrapText="1"/>
    </xf>
    <xf numFmtId="0" fontId="80" fillId="0" borderId="0" xfId="5" applyFont="1">
      <alignment vertical="center"/>
    </xf>
    <xf numFmtId="0" fontId="75" fillId="0" borderId="37" xfId="5" applyFont="1" applyBorder="1" applyAlignment="1">
      <alignment vertical="center" wrapText="1"/>
    </xf>
    <xf numFmtId="0" fontId="76" fillId="13" borderId="6" xfId="5" applyFont="1" applyFill="1" applyBorder="1" applyAlignment="1">
      <alignment horizontal="center" vertical="center"/>
    </xf>
    <xf numFmtId="0" fontId="76" fillId="0" borderId="5" xfId="5" applyFont="1" applyBorder="1" applyAlignment="1">
      <alignment horizontal="left" vertical="top"/>
    </xf>
    <xf numFmtId="0" fontId="76" fillId="0" borderId="5" xfId="5" applyFont="1" applyBorder="1" applyAlignment="1">
      <alignment vertical="top"/>
    </xf>
    <xf numFmtId="0" fontId="75" fillId="0" borderId="29" xfId="5" applyFont="1" applyBorder="1">
      <alignment vertical="center"/>
    </xf>
    <xf numFmtId="0" fontId="76" fillId="13" borderId="5" xfId="5" applyFont="1" applyFill="1" applyBorder="1" applyAlignment="1">
      <alignment horizontal="center" vertical="center"/>
    </xf>
    <xf numFmtId="0" fontId="77" fillId="0" borderId="0" xfId="5" applyFont="1" applyAlignment="1">
      <alignment horizontal="left" vertical="center"/>
    </xf>
    <xf numFmtId="0" fontId="77" fillId="13" borderId="5" xfId="5" applyFont="1" applyFill="1" applyBorder="1" applyAlignment="1">
      <alignment horizontal="center" vertical="center" wrapText="1"/>
    </xf>
    <xf numFmtId="0" fontId="7" fillId="0" borderId="45" xfId="0" applyFont="1" applyBorder="1">
      <alignment vertical="center"/>
    </xf>
    <xf numFmtId="0" fontId="6" fillId="0" borderId="26" xfId="0" applyFont="1" applyBorder="1">
      <alignment vertical="center"/>
    </xf>
    <xf numFmtId="0" fontId="6" fillId="0" borderId="0" xfId="0" applyFont="1" applyAlignment="1">
      <alignment vertical="center" textRotation="255"/>
    </xf>
    <xf numFmtId="0" fontId="18" fillId="0" borderId="0" xfId="0" applyFont="1" applyAlignment="1">
      <alignment horizontal="center" vertical="center"/>
    </xf>
    <xf numFmtId="0" fontId="4" fillId="0" borderId="0" xfId="0" applyFont="1" applyAlignment="1">
      <alignment horizontal="right" vertical="center"/>
    </xf>
    <xf numFmtId="199" fontId="18" fillId="0" borderId="0" xfId="0" applyNumberFormat="1" applyFont="1" applyAlignment="1">
      <alignment horizontal="center" vertical="center"/>
    </xf>
    <xf numFmtId="0" fontId="40" fillId="0" borderId="0" xfId="5" applyFont="1">
      <alignment vertical="center"/>
    </xf>
    <xf numFmtId="0" fontId="40" fillId="0" borderId="0" xfId="5" applyFont="1" applyAlignment="1">
      <alignment vertical="center" wrapText="1"/>
    </xf>
    <xf numFmtId="0" fontId="40" fillId="13" borderId="5" xfId="5" applyFont="1" applyFill="1" applyBorder="1" applyAlignment="1">
      <alignment horizontal="center" vertical="center"/>
    </xf>
    <xf numFmtId="0" fontId="40" fillId="0" borderId="5" xfId="5" applyFont="1" applyBorder="1" applyAlignment="1">
      <alignment vertical="center" wrapText="1"/>
    </xf>
    <xf numFmtId="0" fontId="40" fillId="0" borderId="12" xfId="5" applyFont="1" applyBorder="1" applyAlignment="1">
      <alignment vertical="center" wrapText="1"/>
    </xf>
    <xf numFmtId="0" fontId="40" fillId="0" borderId="12" xfId="5" applyFont="1" applyBorder="1" applyAlignment="1">
      <alignment vertical="top" wrapText="1"/>
    </xf>
    <xf numFmtId="0" fontId="40" fillId="0" borderId="5" xfId="5" applyFont="1" applyBorder="1" applyAlignment="1">
      <alignment vertical="top" wrapText="1"/>
    </xf>
    <xf numFmtId="0" fontId="40" fillId="0" borderId="5" xfId="5" applyFont="1" applyBorder="1" applyAlignment="1">
      <alignment horizontal="center" vertical="center" wrapText="1"/>
    </xf>
    <xf numFmtId="0" fontId="40" fillId="0" borderId="14" xfId="5" applyFont="1" applyBorder="1" applyAlignment="1">
      <alignment horizontal="center" vertical="center" wrapText="1"/>
    </xf>
    <xf numFmtId="0" fontId="35" fillId="0" borderId="0" xfId="5" applyFont="1" applyAlignment="1">
      <alignment horizontal="center" vertical="center"/>
    </xf>
    <xf numFmtId="0" fontId="35" fillId="0" borderId="0" xfId="5" applyFont="1" applyAlignment="1">
      <alignment vertical="center" wrapText="1"/>
    </xf>
    <xf numFmtId="0" fontId="35" fillId="0" borderId="0" xfId="5" applyFont="1">
      <alignment vertical="center"/>
    </xf>
    <xf numFmtId="0" fontId="39" fillId="0" borderId="0" xfId="5" applyFont="1" applyAlignment="1">
      <alignment horizontal="left" vertical="center"/>
    </xf>
    <xf numFmtId="0" fontId="40" fillId="13" borderId="5" xfId="5" applyFont="1" applyFill="1" applyBorder="1" applyAlignment="1">
      <alignment horizontal="center" vertical="center" wrapText="1"/>
    </xf>
    <xf numFmtId="0" fontId="40" fillId="0" borderId="6" xfId="5" applyFont="1" applyBorder="1" applyAlignment="1">
      <alignment horizontal="center" vertical="center" wrapText="1"/>
    </xf>
    <xf numFmtId="0" fontId="35" fillId="0" borderId="0" xfId="5" applyFont="1" applyAlignment="1">
      <alignment horizontal="left" vertical="center" indent="1"/>
    </xf>
    <xf numFmtId="0" fontId="41" fillId="0" borderId="0" xfId="5" applyFont="1">
      <alignment vertical="center"/>
    </xf>
    <xf numFmtId="0" fontId="40" fillId="0" borderId="5" xfId="5" applyFont="1" applyBorder="1" applyAlignment="1">
      <alignment horizontal="left" vertical="center" wrapText="1"/>
    </xf>
    <xf numFmtId="0" fontId="35" fillId="0" borderId="12" xfId="5" applyFont="1" applyBorder="1" applyAlignment="1">
      <alignment horizontal="left" vertical="top" wrapText="1"/>
    </xf>
    <xf numFmtId="0" fontId="35" fillId="0" borderId="5" xfId="5" applyFont="1" applyBorder="1" applyAlignment="1">
      <alignment vertical="center" wrapText="1"/>
    </xf>
    <xf numFmtId="0" fontId="40" fillId="0" borderId="16" xfId="5" applyFont="1" applyBorder="1" applyAlignment="1">
      <alignment vertical="center" wrapText="1"/>
    </xf>
    <xf numFmtId="0" fontId="35" fillId="0" borderId="0" xfId="5" applyFont="1" applyAlignment="1">
      <alignment horizontal="left" vertical="center" wrapText="1"/>
    </xf>
    <xf numFmtId="0" fontId="40" fillId="0" borderId="5" xfId="5" applyFont="1" applyBorder="1" applyAlignment="1">
      <alignment horizontal="left" vertical="top" wrapText="1"/>
    </xf>
    <xf numFmtId="0" fontId="40" fillId="0" borderId="12" xfId="5" applyFont="1" applyBorder="1" applyAlignment="1">
      <alignment horizontal="left" vertical="top" wrapText="1"/>
    </xf>
    <xf numFmtId="0" fontId="40" fillId="0" borderId="8" xfId="5" applyFont="1" applyBorder="1" applyAlignment="1">
      <alignment horizontal="left" vertical="center" wrapText="1"/>
    </xf>
    <xf numFmtId="0" fontId="40" fillId="0" borderId="12" xfId="5" applyFont="1" applyBorder="1" applyAlignment="1">
      <alignment vertical="top" wrapText="1" shrinkToFit="1"/>
    </xf>
    <xf numFmtId="0" fontId="40" fillId="0" borderId="5" xfId="5" applyFont="1" applyBorder="1" applyAlignment="1">
      <alignment vertical="center" shrinkToFit="1"/>
    </xf>
    <xf numFmtId="0" fontId="40" fillId="0" borderId="0" xfId="5" applyFont="1" applyAlignment="1">
      <alignment horizontal="center" vertical="center"/>
    </xf>
    <xf numFmtId="0" fontId="40" fillId="0" borderId="0" xfId="5" applyFont="1" applyAlignment="1">
      <alignment horizontal="left" vertical="center" indent="1"/>
    </xf>
    <xf numFmtId="0" fontId="40" fillId="0" borderId="16" xfId="5" applyFont="1" applyBorder="1" applyAlignment="1">
      <alignment horizontal="left" vertical="center" wrapText="1"/>
    </xf>
    <xf numFmtId="0" fontId="40" fillId="0" borderId="5" xfId="5" applyFont="1" applyBorder="1" applyAlignment="1">
      <alignment vertical="top" shrinkToFit="1"/>
    </xf>
    <xf numFmtId="0" fontId="35" fillId="13" borderId="5" xfId="5" applyFont="1" applyFill="1" applyBorder="1" applyAlignment="1">
      <alignment horizontal="center" vertical="center"/>
    </xf>
    <xf numFmtId="0" fontId="86" fillId="0" borderId="0" xfId="0" applyFont="1">
      <alignment vertical="center"/>
    </xf>
    <xf numFmtId="0" fontId="4" fillId="14" borderId="5" xfId="0" applyFont="1" applyFill="1" applyBorder="1" applyAlignment="1">
      <alignment horizontal="center" vertical="center"/>
    </xf>
    <xf numFmtId="207" fontId="4" fillId="14" borderId="5" xfId="0" applyNumberFormat="1" applyFont="1" applyFill="1" applyBorder="1" applyAlignment="1">
      <alignment horizontal="center" vertical="center"/>
    </xf>
    <xf numFmtId="0" fontId="7" fillId="0" borderId="0" xfId="16" applyFont="1" applyAlignment="1" applyProtection="1">
      <protection locked="0"/>
    </xf>
    <xf numFmtId="0" fontId="6" fillId="0" borderId="0" xfId="16" applyFont="1" applyAlignment="1" applyProtection="1">
      <alignment horizontal="center" vertical="center"/>
      <protection locked="0"/>
    </xf>
    <xf numFmtId="0" fontId="35" fillId="0" borderId="0" xfId="16" applyFont="1" applyAlignment="1" applyProtection="1">
      <alignment horizontal="center" vertical="center"/>
      <protection locked="0"/>
    </xf>
    <xf numFmtId="0" fontId="35" fillId="0" borderId="0" xfId="5" applyFont="1" applyAlignment="1">
      <alignment horizontal="center" vertical="top" textRotation="255" wrapText="1"/>
    </xf>
    <xf numFmtId="0" fontId="6" fillId="0" borderId="0" xfId="16" applyFont="1" applyAlignment="1" applyProtection="1">
      <alignment vertical="top" textRotation="255"/>
      <protection locked="0"/>
    </xf>
    <xf numFmtId="0" fontId="6" fillId="0" borderId="0" xfId="16" applyFont="1" applyAlignment="1" applyProtection="1">
      <protection locked="0"/>
    </xf>
    <xf numFmtId="0" fontId="40" fillId="0" borderId="0" xfId="16" applyFont="1" applyProtection="1">
      <alignment vertical="center"/>
      <protection locked="0"/>
    </xf>
    <xf numFmtId="0" fontId="87" fillId="0" borderId="0" xfId="16" applyFont="1" applyProtection="1">
      <alignment vertical="center"/>
      <protection locked="0"/>
    </xf>
    <xf numFmtId="0" fontId="82" fillId="0" borderId="0" xfId="16" applyFont="1" applyAlignment="1" applyProtection="1">
      <protection locked="0"/>
    </xf>
    <xf numFmtId="0" fontId="91" fillId="0" borderId="0" xfId="16" applyFont="1" applyAlignment="1" applyProtection="1">
      <protection locked="0"/>
    </xf>
    <xf numFmtId="0" fontId="7" fillId="0" borderId="0" xfId="16" applyFont="1" applyProtection="1">
      <alignment vertical="center"/>
      <protection locked="0"/>
    </xf>
    <xf numFmtId="0" fontId="48" fillId="0" borderId="0" xfId="16" applyFont="1" applyAlignment="1" applyProtection="1">
      <protection locked="0"/>
    </xf>
    <xf numFmtId="0" fontId="40" fillId="0" borderId="0" xfId="16" applyFont="1" applyAlignment="1" applyProtection="1">
      <protection locked="0"/>
    </xf>
    <xf numFmtId="0" fontId="94" fillId="0" borderId="0" xfId="16" applyFont="1" applyAlignment="1" applyProtection="1">
      <protection locked="0"/>
    </xf>
    <xf numFmtId="0" fontId="12" fillId="0" borderId="0" xfId="16" applyFont="1" applyProtection="1">
      <alignment vertical="center"/>
      <protection locked="0"/>
    </xf>
    <xf numFmtId="0" fontId="82" fillId="0" borderId="0" xfId="16" applyFont="1" applyProtection="1">
      <alignment vertical="center"/>
      <protection locked="0"/>
    </xf>
    <xf numFmtId="0" fontId="52" fillId="0" borderId="0" xfId="16" applyFont="1" applyAlignment="1" applyProtection="1">
      <alignment horizontal="center" vertical="center"/>
      <protection locked="0"/>
    </xf>
    <xf numFmtId="0" fontId="52" fillId="0" borderId="0" xfId="5" applyFont="1" applyAlignment="1">
      <alignment horizontal="center" vertical="center" wrapText="1"/>
    </xf>
    <xf numFmtId="0" fontId="16" fillId="0" borderId="86" xfId="0" applyFont="1" applyBorder="1" applyAlignment="1">
      <alignment vertical="center" wrapText="1"/>
    </xf>
    <xf numFmtId="0" fontId="16" fillId="0" borderId="82" xfId="0" applyFont="1" applyBorder="1" applyAlignment="1">
      <alignment vertical="center" wrapText="1"/>
    </xf>
    <xf numFmtId="0" fontId="16" fillId="0" borderId="78" xfId="0" applyFont="1" applyBorder="1" applyAlignment="1">
      <alignment vertical="center" wrapText="1"/>
    </xf>
    <xf numFmtId="0" fontId="52" fillId="0" borderId="5" xfId="16" applyFont="1" applyBorder="1" applyProtection="1">
      <alignment vertical="center"/>
      <protection locked="0"/>
    </xf>
    <xf numFmtId="0" fontId="52" fillId="0" borderId="5" xfId="16" applyFont="1" applyBorder="1" applyAlignment="1" applyProtection="1">
      <alignment horizontal="center" vertical="center"/>
      <protection locked="0"/>
    </xf>
    <xf numFmtId="0" fontId="7" fillId="0" borderId="0" xfId="16" applyFont="1" applyAlignment="1" applyProtection="1">
      <alignment horizontal="right"/>
      <protection locked="0"/>
    </xf>
    <xf numFmtId="0" fontId="69" fillId="14" borderId="0" xfId="5" applyFont="1" applyFill="1" applyAlignment="1">
      <alignment horizontal="left" vertical="center"/>
    </xf>
    <xf numFmtId="0" fontId="57" fillId="0" borderId="0" xfId="5" applyFont="1">
      <alignment vertical="center"/>
    </xf>
    <xf numFmtId="0" fontId="58" fillId="0" borderId="0" xfId="0" applyFont="1" applyAlignment="1">
      <alignment horizontal="left" vertical="center"/>
    </xf>
    <xf numFmtId="0" fontId="7" fillId="0" borderId="0" xfId="8" applyFont="1">
      <alignment vertical="center"/>
    </xf>
    <xf numFmtId="0" fontId="4" fillId="0" borderId="0" xfId="8" applyFont="1" applyAlignment="1">
      <alignment horizontal="right" vertical="center"/>
    </xf>
    <xf numFmtId="0" fontId="57" fillId="0" borderId="0" xfId="5" applyFont="1" applyAlignment="1">
      <alignment horizontal="right" vertical="center"/>
    </xf>
    <xf numFmtId="0" fontId="6" fillId="6" borderId="0" xfId="0" applyFont="1" applyFill="1">
      <alignment vertical="center"/>
    </xf>
    <xf numFmtId="0" fontId="6" fillId="6" borderId="0" xfId="0" applyFont="1" applyFill="1" applyAlignment="1">
      <alignment horizontal="center" vertical="center" shrinkToFit="1"/>
    </xf>
    <xf numFmtId="0" fontId="6" fillId="6" borderId="0" xfId="0" applyFont="1" applyFill="1" applyAlignment="1">
      <alignment horizontal="center" vertical="center"/>
    </xf>
    <xf numFmtId="0" fontId="6" fillId="6" borderId="0" xfId="0" applyFont="1" applyFill="1" applyAlignment="1"/>
    <xf numFmtId="0" fontId="19" fillId="0" borderId="0" xfId="0" applyFont="1" applyAlignment="1">
      <alignment vertical="center" wrapText="1"/>
    </xf>
    <xf numFmtId="0" fontId="48" fillId="0" borderId="0" xfId="16" applyFont="1" applyProtection="1">
      <alignment vertical="center"/>
      <protection locked="0"/>
    </xf>
    <xf numFmtId="0" fontId="100" fillId="0" borderId="0" xfId="11" applyFont="1" applyAlignment="1">
      <alignment vertical="center"/>
    </xf>
    <xf numFmtId="0" fontId="100" fillId="6" borderId="0" xfId="11" applyFont="1" applyFill="1" applyAlignment="1">
      <alignment vertical="center"/>
    </xf>
    <xf numFmtId="0" fontId="77" fillId="0" borderId="0" xfId="11" applyFont="1" applyAlignment="1">
      <alignment vertical="center"/>
    </xf>
    <xf numFmtId="0" fontId="77" fillId="6" borderId="0" xfId="11" applyFont="1" applyFill="1" applyAlignment="1">
      <alignment vertical="center"/>
    </xf>
    <xf numFmtId="0" fontId="35" fillId="0" borderId="0" xfId="0" applyFont="1">
      <alignment vertical="center"/>
    </xf>
    <xf numFmtId="0" fontId="40" fillId="0" borderId="5" xfId="5" applyFont="1" applyBorder="1">
      <alignment vertical="center"/>
    </xf>
    <xf numFmtId="0" fontId="43" fillId="9" borderId="80" xfId="5" applyFont="1" applyFill="1" applyBorder="1" applyAlignment="1">
      <alignment horizontal="center" vertical="center"/>
    </xf>
    <xf numFmtId="0" fontId="43" fillId="0" borderId="89" xfId="5" applyFont="1" applyBorder="1">
      <alignment vertical="center"/>
    </xf>
    <xf numFmtId="0" fontId="13" fillId="0" borderId="113" xfId="0" applyFont="1" applyBorder="1" applyAlignment="1">
      <alignment vertical="center" wrapText="1"/>
    </xf>
    <xf numFmtId="0" fontId="31" fillId="7" borderId="0" xfId="0" applyFont="1" applyFill="1" applyAlignment="1">
      <alignment horizontal="center" vertical="center"/>
    </xf>
    <xf numFmtId="0" fontId="31" fillId="9" borderId="0" xfId="0" applyFont="1" applyFill="1" applyAlignment="1">
      <alignment vertical="center" wrapText="1"/>
    </xf>
    <xf numFmtId="0" fontId="31" fillId="0" borderId="5" xfId="0" applyFont="1" applyBorder="1">
      <alignment vertical="center"/>
    </xf>
    <xf numFmtId="0" fontId="31" fillId="0" borderId="80" xfId="0" applyFont="1" applyBorder="1">
      <alignment vertical="center"/>
    </xf>
    <xf numFmtId="0" fontId="31" fillId="0" borderId="114" xfId="0" applyFont="1" applyBorder="1">
      <alignment vertical="center"/>
    </xf>
    <xf numFmtId="0" fontId="31" fillId="0" borderId="79" xfId="0" applyFont="1" applyBorder="1" applyAlignment="1">
      <alignment vertical="center" shrinkToFit="1"/>
    </xf>
    <xf numFmtId="0" fontId="31" fillId="0" borderId="78" xfId="0" applyFont="1" applyBorder="1" applyAlignment="1">
      <alignment vertical="center" shrinkToFit="1"/>
    </xf>
    <xf numFmtId="0" fontId="31" fillId="0" borderId="82" xfId="0" applyFont="1" applyBorder="1" applyAlignment="1">
      <alignment vertical="center" shrinkToFit="1"/>
    </xf>
    <xf numFmtId="0" fontId="31" fillId="0" borderId="0" xfId="0" applyFont="1" applyAlignment="1">
      <alignment horizontal="center" vertical="center" shrinkToFit="1"/>
    </xf>
    <xf numFmtId="0" fontId="39" fillId="0" borderId="0" xfId="11" applyFont="1" applyAlignment="1">
      <alignment vertical="center"/>
    </xf>
    <xf numFmtId="0" fontId="41" fillId="0" borderId="0" xfId="11" applyFont="1" applyAlignment="1">
      <alignment vertical="center"/>
    </xf>
    <xf numFmtId="0" fontId="4" fillId="12" borderId="0" xfId="0" applyFont="1" applyFill="1">
      <alignment vertical="center"/>
    </xf>
    <xf numFmtId="0" fontId="7" fillId="0" borderId="97" xfId="0" applyFont="1" applyBorder="1">
      <alignment vertical="center"/>
    </xf>
    <xf numFmtId="0" fontId="7" fillId="0" borderId="96" xfId="0" applyFont="1" applyBorder="1">
      <alignment vertical="center"/>
    </xf>
    <xf numFmtId="0" fontId="10" fillId="0" borderId="49" xfId="0" applyFont="1" applyBorder="1">
      <alignment vertical="center"/>
    </xf>
    <xf numFmtId="0" fontId="7" fillId="0" borderId="94" xfId="0" applyFont="1" applyBorder="1">
      <alignment vertical="center"/>
    </xf>
    <xf numFmtId="0" fontId="7" fillId="0" borderId="7" xfId="0" applyFont="1" applyBorder="1">
      <alignment vertical="center"/>
    </xf>
    <xf numFmtId="0" fontId="10" fillId="0" borderId="51" xfId="0" applyFont="1" applyBorder="1">
      <alignment vertical="center"/>
    </xf>
    <xf numFmtId="0" fontId="7" fillId="0" borderId="51" xfId="0" applyFont="1" applyBorder="1">
      <alignment vertical="center"/>
    </xf>
    <xf numFmtId="0" fontId="7" fillId="0" borderId="93" xfId="0" applyFont="1" applyBorder="1">
      <alignment vertical="center"/>
    </xf>
    <xf numFmtId="0" fontId="7" fillId="0" borderId="92" xfId="0" applyFont="1" applyBorder="1">
      <alignment vertical="center"/>
    </xf>
    <xf numFmtId="0" fontId="13" fillId="0" borderId="5" xfId="0" applyFont="1" applyBorder="1">
      <alignment vertical="center"/>
    </xf>
    <xf numFmtId="0" fontId="13" fillId="0" borderId="5" xfId="0" applyFont="1" applyBorder="1" applyAlignment="1">
      <alignment vertical="center" shrinkToFit="1"/>
    </xf>
    <xf numFmtId="0" fontId="13" fillId="0" borderId="5" xfId="0" applyFont="1" applyBorder="1" applyAlignment="1">
      <alignment vertical="center" wrapText="1"/>
    </xf>
    <xf numFmtId="0" fontId="13" fillId="0" borderId="12" xfId="0" applyFont="1" applyBorder="1">
      <alignment vertical="center"/>
    </xf>
    <xf numFmtId="0" fontId="7" fillId="0" borderId="20" xfId="0" applyFont="1" applyBorder="1" applyAlignment="1">
      <alignment horizontal="left" vertical="center"/>
    </xf>
    <xf numFmtId="0" fontId="13" fillId="0" borderId="29" xfId="0" applyFont="1" applyBorder="1" applyAlignment="1">
      <alignment horizontal="left" vertical="center"/>
    </xf>
    <xf numFmtId="0" fontId="13" fillId="0" borderId="12" xfId="0" applyFont="1" applyBorder="1" applyAlignment="1">
      <alignment vertical="center" shrinkToFit="1"/>
    </xf>
    <xf numFmtId="0" fontId="13" fillId="0" borderId="86" xfId="0" applyFont="1" applyBorder="1" applyAlignment="1">
      <alignment horizontal="left" vertical="center"/>
    </xf>
    <xf numFmtId="0" fontId="13" fillId="0" borderId="86" xfId="0" applyFont="1" applyBorder="1">
      <alignment vertical="center"/>
    </xf>
    <xf numFmtId="0" fontId="13" fillId="0" borderId="86" xfId="0" applyFont="1" applyBorder="1" applyAlignment="1">
      <alignment vertical="center" wrapText="1"/>
    </xf>
    <xf numFmtId="0" fontId="13" fillId="0" borderId="5" xfId="0" applyFont="1" applyBorder="1" applyAlignment="1">
      <alignment horizontal="left" vertical="center"/>
    </xf>
    <xf numFmtId="0" fontId="13" fillId="11" borderId="5" xfId="0" applyFont="1" applyFill="1" applyBorder="1" applyAlignment="1">
      <alignment horizontal="left" vertical="center"/>
    </xf>
    <xf numFmtId="0" fontId="13" fillId="11" borderId="5" xfId="0" applyFont="1" applyFill="1" applyBorder="1" applyAlignment="1">
      <alignment vertical="center" wrapText="1"/>
    </xf>
    <xf numFmtId="0" fontId="13" fillId="11" borderId="5" xfId="0" applyFont="1" applyFill="1" applyBorder="1">
      <alignment vertical="center"/>
    </xf>
    <xf numFmtId="0" fontId="16" fillId="0" borderId="5" xfId="0" applyFont="1" applyBorder="1" applyAlignment="1">
      <alignment vertical="center" wrapText="1"/>
    </xf>
    <xf numFmtId="0" fontId="7" fillId="4" borderId="5" xfId="0" applyFont="1" applyFill="1" applyBorder="1" applyAlignment="1">
      <alignment horizontal="center" vertical="center"/>
    </xf>
    <xf numFmtId="0" fontId="13" fillId="0" borderId="70" xfId="0" applyFont="1" applyBorder="1" applyAlignment="1">
      <alignment horizontal="center" vertical="center"/>
    </xf>
    <xf numFmtId="0" fontId="7" fillId="3" borderId="48" xfId="0" applyFont="1" applyFill="1" applyBorder="1" applyProtection="1">
      <alignment vertical="center"/>
      <protection locked="0"/>
    </xf>
    <xf numFmtId="0" fontId="7" fillId="3" borderId="7" xfId="0" applyFont="1" applyFill="1" applyBorder="1" applyProtection="1">
      <alignment vertical="center"/>
      <protection locked="0"/>
    </xf>
    <xf numFmtId="0" fontId="43" fillId="0" borderId="114" xfId="5" applyFont="1" applyBorder="1">
      <alignment vertical="center"/>
    </xf>
    <xf numFmtId="0" fontId="7" fillId="0" borderId="46" xfId="0" applyFont="1" applyBorder="1">
      <alignment vertical="center"/>
    </xf>
    <xf numFmtId="0" fontId="41" fillId="6" borderId="0" xfId="11" applyFont="1" applyFill="1" applyAlignment="1">
      <alignment vertical="center"/>
    </xf>
    <xf numFmtId="0" fontId="39" fillId="0" borderId="0" xfId="11" applyFont="1" applyAlignment="1">
      <alignment horizontal="center" vertical="center"/>
    </xf>
    <xf numFmtId="0" fontId="41" fillId="0" borderId="0" xfId="11" applyFont="1" applyAlignment="1">
      <alignment vertical="center" wrapText="1"/>
    </xf>
    <xf numFmtId="0" fontId="41" fillId="0" borderId="0" xfId="11" applyFont="1" applyAlignment="1">
      <alignment horizontal="left" vertical="center"/>
    </xf>
    <xf numFmtId="0" fontId="41" fillId="0" borderId="0" xfId="11" applyFont="1" applyAlignment="1">
      <alignment horizontal="center" vertical="center"/>
    </xf>
    <xf numFmtId="0" fontId="39" fillId="6" borderId="0" xfId="11" applyFont="1" applyFill="1" applyAlignment="1">
      <alignment vertical="center"/>
    </xf>
    <xf numFmtId="0" fontId="40" fillId="0" borderId="0" xfId="11" applyFont="1" applyAlignment="1">
      <alignment vertical="center"/>
    </xf>
    <xf numFmtId="0" fontId="40" fillId="0" borderId="0" xfId="11" applyFont="1" applyAlignment="1">
      <alignment vertical="center" wrapText="1"/>
    </xf>
    <xf numFmtId="0" fontId="40" fillId="0" borderId="0" xfId="11" applyFont="1" applyAlignment="1">
      <alignment horizontal="center" vertical="center"/>
    </xf>
    <xf numFmtId="0" fontId="40" fillId="6" borderId="0" xfId="11" applyFont="1" applyFill="1" applyAlignment="1">
      <alignment vertical="center"/>
    </xf>
    <xf numFmtId="2" fontId="6" fillId="0" borderId="0" xfId="0" applyNumberFormat="1" applyFont="1">
      <alignment vertical="center"/>
    </xf>
    <xf numFmtId="0" fontId="108" fillId="0" borderId="0" xfId="0" applyFont="1">
      <alignment vertical="center"/>
    </xf>
    <xf numFmtId="0" fontId="10" fillId="0" borderId="0" xfId="0" applyFont="1" applyAlignment="1">
      <alignment horizontal="left" vertical="top" wrapText="1"/>
    </xf>
    <xf numFmtId="0" fontId="13" fillId="0" borderId="0" xfId="0" applyFont="1" applyAlignment="1">
      <alignment horizontal="left" vertical="center" wrapText="1"/>
    </xf>
    <xf numFmtId="0" fontId="10" fillId="0" borderId="0" xfId="0" applyFont="1" applyAlignment="1">
      <alignment vertical="top" wrapText="1"/>
    </xf>
    <xf numFmtId="0" fontId="10" fillId="0" borderId="0" xfId="0" quotePrefix="1" applyFont="1" applyAlignment="1">
      <alignment horizontal="left" vertical="center" shrinkToFit="1"/>
    </xf>
    <xf numFmtId="0" fontId="98" fillId="0" borderId="0" xfId="0" applyFont="1" applyAlignment="1">
      <alignment horizontal="left" vertical="center" wrapText="1"/>
    </xf>
    <xf numFmtId="0" fontId="103" fillId="0" borderId="0" xfId="0" applyFont="1" applyAlignment="1">
      <alignment horizontal="left" vertical="center" wrapText="1"/>
    </xf>
    <xf numFmtId="0" fontId="106" fillId="6" borderId="0" xfId="0" applyFont="1" applyFill="1" applyAlignment="1">
      <alignment horizontal="left" vertical="center"/>
    </xf>
    <xf numFmtId="0" fontId="50" fillId="0" borderId="0" xfId="0" applyFont="1" applyAlignment="1">
      <alignment horizontal="left" vertical="center" wrapText="1"/>
    </xf>
    <xf numFmtId="0" fontId="10" fillId="0" borderId="0" xfId="0" applyFont="1" applyAlignment="1">
      <alignment wrapText="1"/>
    </xf>
    <xf numFmtId="0" fontId="4" fillId="0" borderId="26" xfId="0" applyFont="1" applyBorder="1" applyAlignment="1">
      <alignment horizontal="left" vertical="center" wrapText="1"/>
    </xf>
    <xf numFmtId="193" fontId="18" fillId="0" borderId="0" xfId="1" applyNumberFormat="1" applyFont="1" applyFill="1" applyBorder="1" applyAlignment="1">
      <alignment horizontal="right" vertical="center" shrinkToFit="1"/>
    </xf>
    <xf numFmtId="193" fontId="18" fillId="0" borderId="0" xfId="1" applyNumberFormat="1" applyFont="1" applyFill="1" applyBorder="1" applyAlignment="1">
      <alignment horizontal="left" vertical="center" shrinkToFit="1"/>
    </xf>
    <xf numFmtId="193" fontId="17" fillId="0" borderId="0" xfId="1" applyNumberFormat="1" applyFont="1" applyFill="1" applyBorder="1" applyAlignment="1">
      <alignment horizontal="left" vertical="center" shrinkToFit="1"/>
    </xf>
    <xf numFmtId="0" fontId="30" fillId="0" borderId="0" xfId="0" applyFont="1">
      <alignment vertical="center"/>
    </xf>
    <xf numFmtId="0" fontId="51" fillId="0" borderId="0" xfId="0" applyFont="1" applyAlignment="1">
      <alignment vertical="center" wrapText="1"/>
    </xf>
    <xf numFmtId="0" fontId="89" fillId="0" borderId="0" xfId="16" applyFont="1" applyAlignment="1" applyProtection="1">
      <alignment horizontal="center" vertical="center" shrinkToFit="1"/>
      <protection locked="0"/>
    </xf>
    <xf numFmtId="0" fontId="74" fillId="0" borderId="0" xfId="16" applyFont="1" applyAlignment="1" applyProtection="1">
      <alignment horizontal="center" vertical="center"/>
      <protection locked="0"/>
    </xf>
    <xf numFmtId="0" fontId="89" fillId="0" borderId="0" xfId="16" applyFont="1" applyAlignment="1" applyProtection="1">
      <alignment horizontal="center" vertical="center"/>
      <protection locked="0"/>
    </xf>
    <xf numFmtId="0" fontId="88" fillId="0" borderId="0" xfId="16" applyFont="1" applyAlignment="1" applyProtection="1">
      <alignment horizontal="center" vertical="center"/>
      <protection locked="0"/>
    </xf>
    <xf numFmtId="0" fontId="90" fillId="0" borderId="0" xfId="16" applyFont="1" applyAlignment="1" applyProtection="1">
      <alignment horizontal="center" vertical="center"/>
      <protection locked="0"/>
    </xf>
    <xf numFmtId="0" fontId="89" fillId="0" borderId="0" xfId="16" applyFont="1" applyProtection="1">
      <alignment vertical="center"/>
      <protection locked="0"/>
    </xf>
    <xf numFmtId="0" fontId="106" fillId="0" borderId="0" xfId="0" applyFont="1">
      <alignment vertical="center"/>
    </xf>
    <xf numFmtId="0" fontId="105" fillId="0" borderId="0" xfId="0" applyFont="1" applyAlignment="1">
      <alignment vertical="center" wrapText="1"/>
    </xf>
    <xf numFmtId="0" fontId="41" fillId="0" borderId="0" xfId="0" applyFont="1" applyAlignment="1">
      <alignment vertical="center" wrapText="1"/>
    </xf>
    <xf numFmtId="0" fontId="41" fillId="0" borderId="10" xfId="0" applyFont="1" applyBorder="1" applyAlignment="1">
      <alignment vertical="top" wrapText="1"/>
    </xf>
    <xf numFmtId="0" fontId="41" fillId="0" borderId="14" xfId="0" applyFont="1" applyBorder="1" applyAlignment="1">
      <alignment vertical="top" wrapText="1"/>
    </xf>
    <xf numFmtId="0" fontId="41" fillId="0" borderId="0" xfId="0" applyFont="1" applyAlignment="1">
      <alignment horizontal="center" vertical="center" wrapText="1"/>
    </xf>
    <xf numFmtId="0" fontId="41" fillId="0" borderId="0" xfId="0" applyFont="1" applyAlignment="1">
      <alignment vertical="top" wrapText="1"/>
    </xf>
    <xf numFmtId="0" fontId="41" fillId="0" borderId="0" xfId="0" applyFont="1" applyAlignment="1">
      <alignment horizontal="right" vertical="center"/>
    </xf>
    <xf numFmtId="0" fontId="111" fillId="0" borderId="0" xfId="0" applyFont="1" applyAlignment="1">
      <alignment horizontal="center" vertical="center"/>
    </xf>
    <xf numFmtId="0" fontId="111" fillId="0" borderId="11" xfId="0" applyFont="1" applyBorder="1" applyAlignment="1">
      <alignment horizontal="center" vertical="center" wrapText="1"/>
    </xf>
    <xf numFmtId="0" fontId="111" fillId="0" borderId="16" xfId="0" applyFont="1" applyBorder="1" applyAlignment="1">
      <alignment horizontal="center" vertical="center" shrinkToFit="1"/>
    </xf>
    <xf numFmtId="0" fontId="111" fillId="0" borderId="0" xfId="0" applyFont="1" applyAlignment="1">
      <alignment vertical="center" wrapText="1"/>
    </xf>
    <xf numFmtId="0" fontId="111" fillId="0" borderId="15" xfId="0" applyFont="1" applyBorder="1" applyAlignment="1">
      <alignment horizontal="center" vertical="center" shrinkToFit="1"/>
    </xf>
    <xf numFmtId="0" fontId="111" fillId="0" borderId="12" xfId="0" applyFont="1" applyBorder="1" applyAlignment="1">
      <alignment vertical="center" wrapText="1"/>
    </xf>
    <xf numFmtId="0" fontId="41" fillId="0" borderId="0" xfId="0" applyFont="1">
      <alignment vertical="center"/>
    </xf>
    <xf numFmtId="0" fontId="97" fillId="0" borderId="0" xfId="0" applyFont="1" applyAlignment="1">
      <alignment vertical="center" wrapText="1"/>
    </xf>
    <xf numFmtId="0" fontId="52" fillId="0" borderId="0" xfId="11" applyFont="1" applyAlignment="1">
      <alignment horizontal="left" vertical="center"/>
    </xf>
    <xf numFmtId="0" fontId="112" fillId="0" borderId="0" xfId="0" applyFont="1" applyAlignment="1">
      <alignment horizontal="left" vertical="top" wrapText="1"/>
    </xf>
    <xf numFmtId="0" fontId="112" fillId="0" borderId="0" xfId="0" applyFont="1" applyAlignment="1">
      <alignment vertical="top" wrapText="1"/>
    </xf>
    <xf numFmtId="0" fontId="106" fillId="0" borderId="0" xfId="0" applyFont="1" applyAlignment="1">
      <alignment vertical="center" wrapText="1"/>
    </xf>
    <xf numFmtId="0" fontId="107" fillId="0" borderId="13" xfId="0" applyFont="1" applyBorder="1" applyAlignment="1">
      <alignment vertical="top" wrapText="1"/>
    </xf>
    <xf numFmtId="0" fontId="107" fillId="0" borderId="0" xfId="0" applyFont="1" applyAlignment="1">
      <alignment vertical="top" wrapText="1"/>
    </xf>
    <xf numFmtId="0" fontId="107" fillId="0" borderId="0" xfId="0" applyFont="1">
      <alignment vertical="center"/>
    </xf>
    <xf numFmtId="0" fontId="24" fillId="0" borderId="0" xfId="0" applyFont="1" applyAlignment="1">
      <alignment vertical="center" wrapText="1"/>
    </xf>
    <xf numFmtId="0" fontId="106" fillId="6" borderId="0" xfId="0" applyFont="1" applyFill="1">
      <alignment vertical="center"/>
    </xf>
    <xf numFmtId="0" fontId="113" fillId="0" borderId="0" xfId="0" applyFont="1">
      <alignment vertical="center"/>
    </xf>
    <xf numFmtId="193" fontId="17" fillId="0" borderId="0" xfId="1" applyNumberFormat="1" applyFont="1" applyFill="1" applyBorder="1" applyAlignment="1">
      <alignment horizontal="right" vertical="center" shrinkToFit="1"/>
    </xf>
    <xf numFmtId="0" fontId="111" fillId="0" borderId="0" xfId="0" applyFont="1" applyAlignment="1">
      <alignment horizontal="center" vertical="center" wrapText="1"/>
    </xf>
    <xf numFmtId="0" fontId="111" fillId="0" borderId="0" xfId="0" applyFont="1" applyAlignment="1">
      <alignment horizontal="center" vertical="center" shrinkToFit="1"/>
    </xf>
    <xf numFmtId="0" fontId="40" fillId="0" borderId="0" xfId="11" applyFont="1" applyAlignment="1">
      <alignment horizontal="left" vertical="center"/>
    </xf>
    <xf numFmtId="0" fontId="41" fillId="0" borderId="0" xfId="0" applyFont="1" applyAlignment="1">
      <alignment horizontal="left" vertical="center" wrapText="1"/>
    </xf>
    <xf numFmtId="0" fontId="35" fillId="0" borderId="7" xfId="0" applyFont="1" applyBorder="1">
      <alignment vertical="center"/>
    </xf>
    <xf numFmtId="0" fontId="42" fillId="0" borderId="0" xfId="0" applyFont="1" applyAlignment="1">
      <alignment vertical="center" wrapText="1"/>
    </xf>
    <xf numFmtId="0" fontId="35" fillId="0" borderId="7" xfId="0" applyFont="1" applyBorder="1" applyAlignment="1">
      <alignment horizontal="center" vertical="center" shrinkToFit="1"/>
    </xf>
    <xf numFmtId="0" fontId="40" fillId="0" borderId="0" xfId="0" applyFont="1">
      <alignment vertical="center"/>
    </xf>
    <xf numFmtId="0" fontId="52" fillId="0" borderId="0" xfId="0" applyFont="1" applyAlignment="1">
      <alignment vertical="top" wrapText="1"/>
    </xf>
    <xf numFmtId="0" fontId="42" fillId="0" borderId="0" xfId="0" applyFont="1">
      <alignment vertical="center"/>
    </xf>
    <xf numFmtId="181" fontId="114" fillId="0" borderId="0" xfId="1" applyNumberFormat="1" applyFont="1" applyFill="1" applyBorder="1" applyAlignment="1">
      <alignment horizontal="right" vertical="center" wrapText="1"/>
    </xf>
    <xf numFmtId="198" fontId="114" fillId="0" borderId="0" xfId="1" applyNumberFormat="1" applyFont="1" applyFill="1" applyBorder="1" applyAlignment="1">
      <alignment horizontal="right" vertical="center" wrapText="1" shrinkToFit="1"/>
    </xf>
    <xf numFmtId="183" fontId="114" fillId="0" borderId="0" xfId="0" applyNumberFormat="1" applyFont="1" applyAlignment="1">
      <alignment vertical="center" wrapText="1" shrinkToFit="1"/>
    </xf>
    <xf numFmtId="0" fontId="35" fillId="4" borderId="5" xfId="0" applyFont="1" applyFill="1" applyBorder="1">
      <alignment vertical="center"/>
    </xf>
    <xf numFmtId="0" fontId="40" fillId="0" borderId="8" xfId="0" applyFont="1" applyBorder="1">
      <alignment vertical="center"/>
    </xf>
    <xf numFmtId="0" fontId="80" fillId="0" borderId="0" xfId="0" applyFont="1">
      <alignment vertical="center"/>
    </xf>
    <xf numFmtId="0" fontId="35" fillId="0" borderId="0" xfId="0" applyFont="1" applyAlignment="1">
      <alignment horizontal="left" vertical="top" wrapText="1"/>
    </xf>
    <xf numFmtId="0" fontId="118" fillId="0" borderId="0" xfId="0" applyFont="1" applyAlignment="1">
      <alignment horizontal="left" vertical="top" wrapText="1"/>
    </xf>
    <xf numFmtId="0" fontId="35" fillId="0" borderId="0" xfId="0" applyFont="1" applyAlignment="1">
      <alignment horizontal="left" vertical="top"/>
    </xf>
    <xf numFmtId="0" fontId="118" fillId="0" borderId="0" xfId="0" applyFont="1" applyAlignment="1">
      <alignment horizontal="left" vertical="center" wrapText="1"/>
    </xf>
    <xf numFmtId="0" fontId="35" fillId="0" borderId="6" xfId="0" applyFont="1" applyBorder="1">
      <alignment vertical="center"/>
    </xf>
    <xf numFmtId="0" fontId="35" fillId="0" borderId="8" xfId="0" applyFont="1" applyBorder="1" applyAlignment="1">
      <alignment horizontal="left" vertical="center" wrapText="1"/>
    </xf>
    <xf numFmtId="0" fontId="35" fillId="0" borderId="6" xfId="0" applyFont="1" applyBorder="1" applyAlignment="1">
      <alignment vertical="center" wrapText="1"/>
    </xf>
    <xf numFmtId="0" fontId="35" fillId="0" borderId="6" xfId="0" applyFont="1" applyBorder="1" applyAlignment="1">
      <alignment horizontal="center" vertical="center"/>
    </xf>
    <xf numFmtId="0" fontId="35" fillId="0" borderId="8" xfId="0" applyFont="1" applyBorder="1" applyAlignment="1">
      <alignment horizontal="center" vertical="center" wrapText="1"/>
    </xf>
    <xf numFmtId="0" fontId="35" fillId="0" borderId="6" xfId="0" applyFont="1" applyBorder="1" applyAlignment="1">
      <alignment horizontal="center" vertical="center" wrapText="1"/>
    </xf>
    <xf numFmtId="0" fontId="40" fillId="3" borderId="112" xfId="8" applyFont="1" applyFill="1" applyBorder="1" applyAlignment="1">
      <alignment horizontal="center" vertical="center" shrinkToFit="1"/>
    </xf>
    <xf numFmtId="0" fontId="40" fillId="3" borderId="115" xfId="8" applyFont="1" applyFill="1" applyBorder="1" applyAlignment="1">
      <alignment horizontal="center" vertical="center" shrinkToFit="1"/>
    </xf>
    <xf numFmtId="0" fontId="40" fillId="3" borderId="8" xfId="8" applyFont="1" applyFill="1" applyBorder="1" applyAlignment="1">
      <alignment horizontal="center" vertical="center" shrinkToFit="1"/>
    </xf>
    <xf numFmtId="0" fontId="40" fillId="0" borderId="0" xfId="0" applyFont="1" applyAlignment="1">
      <alignment horizontal="left" vertical="top"/>
    </xf>
    <xf numFmtId="0" fontId="118" fillId="0" borderId="26" xfId="0" applyFont="1" applyBorder="1" applyAlignment="1">
      <alignment horizontal="center" vertical="top" wrapText="1"/>
    </xf>
    <xf numFmtId="193" fontId="114" fillId="0" borderId="108" xfId="1" applyNumberFormat="1" applyFont="1" applyFill="1" applyBorder="1" applyAlignment="1">
      <alignment shrinkToFit="1"/>
    </xf>
    <xf numFmtId="0" fontId="52" fillId="0" borderId="0" xfId="0" applyFont="1">
      <alignment vertical="center"/>
    </xf>
    <xf numFmtId="0" fontId="40" fillId="4" borderId="107" xfId="16" applyFont="1" applyFill="1" applyBorder="1" applyProtection="1">
      <alignment vertical="center"/>
      <protection locked="0"/>
    </xf>
    <xf numFmtId="0" fontId="115" fillId="4" borderId="5" xfId="16" applyFont="1" applyFill="1" applyBorder="1" applyAlignment="1" applyProtection="1">
      <alignment horizontal="center" vertical="center" wrapText="1"/>
      <protection locked="0"/>
    </xf>
    <xf numFmtId="0" fontId="41" fillId="2" borderId="110" xfId="10" applyFont="1" applyFill="1" applyBorder="1" applyAlignment="1">
      <alignment horizontal="center" vertical="center" shrinkToFit="1"/>
    </xf>
    <xf numFmtId="0" fontId="58" fillId="0" borderId="0" xfId="0" applyFont="1" applyAlignment="1">
      <alignment vertical="center" wrapText="1"/>
    </xf>
    <xf numFmtId="3" fontId="17" fillId="0" borderId="0" xfId="1" applyNumberFormat="1" applyFont="1" applyFill="1" applyBorder="1" applyAlignment="1">
      <alignment horizontal="right" vertical="center" shrinkToFit="1"/>
    </xf>
    <xf numFmtId="193" fontId="18" fillId="0" borderId="0" xfId="1" applyNumberFormat="1" applyFont="1" applyFill="1" applyBorder="1" applyAlignment="1">
      <alignment horizontal="center" vertical="center" shrinkToFit="1"/>
    </xf>
    <xf numFmtId="0" fontId="6" fillId="0" borderId="0" xfId="16" applyFont="1" applyAlignment="1" applyProtection="1">
      <alignment horizontal="center" vertical="center" wrapText="1"/>
      <protection locked="0"/>
    </xf>
    <xf numFmtId="0" fontId="41" fillId="0" borderId="0" xfId="16" applyFont="1" applyAlignment="1" applyProtection="1">
      <alignment horizontal="center" vertical="center"/>
      <protection locked="0"/>
    </xf>
    <xf numFmtId="0" fontId="4" fillId="0" borderId="0" xfId="16" applyFont="1" applyAlignment="1" applyProtection="1">
      <alignment horizontal="center" vertical="center"/>
      <protection locked="0"/>
    </xf>
    <xf numFmtId="0" fontId="40" fillId="0" borderId="0" xfId="5" applyFont="1" applyAlignment="1">
      <alignment horizontal="center" vertical="top" textRotation="255" wrapText="1"/>
    </xf>
    <xf numFmtId="0" fontId="7" fillId="0" borderId="0" xfId="16" applyFont="1" applyAlignment="1" applyProtection="1">
      <alignment vertical="top" textRotation="255"/>
      <protection locked="0"/>
    </xf>
    <xf numFmtId="0" fontId="6" fillId="0" borderId="0" xfId="16" applyFont="1" applyAlignment="1" applyProtection="1">
      <alignment horizontal="center"/>
      <protection locked="0"/>
    </xf>
    <xf numFmtId="0" fontId="52" fillId="0" borderId="0" xfId="0" applyFont="1" applyAlignment="1">
      <alignment vertical="center" wrapText="1"/>
    </xf>
    <xf numFmtId="0" fontId="35" fillId="0" borderId="0" xfId="0" applyFont="1" applyAlignment="1">
      <alignment horizontal="center" vertical="center"/>
    </xf>
    <xf numFmtId="0" fontId="7" fillId="3" borderId="26" xfId="0" applyFont="1" applyFill="1" applyBorder="1" applyProtection="1">
      <alignment vertical="center"/>
      <protection locked="0"/>
    </xf>
    <xf numFmtId="0" fontId="13" fillId="0" borderId="12" xfId="0" applyFont="1" applyBorder="1" applyAlignment="1">
      <alignment horizontal="left" vertical="center"/>
    </xf>
    <xf numFmtId="0" fontId="13" fillId="0" borderId="16" xfId="0" applyFont="1" applyBorder="1" applyAlignment="1">
      <alignment horizontal="left" vertical="center"/>
    </xf>
    <xf numFmtId="0" fontId="27" fillId="3" borderId="8" xfId="0" applyFont="1" applyFill="1" applyBorder="1" applyAlignment="1">
      <alignment horizontal="center"/>
    </xf>
    <xf numFmtId="38" fontId="18" fillId="0" borderId="0" xfId="1" applyFont="1" applyFill="1" applyBorder="1" applyAlignment="1" applyProtection="1">
      <alignment horizontal="center"/>
    </xf>
    <xf numFmtId="0" fontId="27" fillId="0" borderId="0" xfId="0" applyFont="1" applyAlignment="1">
      <alignment horizontal="center"/>
    </xf>
    <xf numFmtId="38" fontId="18" fillId="3" borderId="6" xfId="1" applyFont="1" applyFill="1" applyBorder="1" applyAlignment="1" applyProtection="1">
      <alignment horizontal="center"/>
      <protection locked="0"/>
    </xf>
    <xf numFmtId="0" fontId="8" fillId="12" borderId="0" xfId="0" applyFont="1" applyFill="1">
      <alignment vertical="center"/>
    </xf>
    <xf numFmtId="0" fontId="15" fillId="0" borderId="5" xfId="0" applyFont="1" applyBorder="1">
      <alignment vertical="center"/>
    </xf>
    <xf numFmtId="0" fontId="15" fillId="0" borderId="5" xfId="0" applyFont="1" applyBorder="1" applyAlignment="1">
      <alignment vertical="center" wrapText="1"/>
    </xf>
    <xf numFmtId="0" fontId="15" fillId="0" borderId="12" xfId="0" applyFont="1" applyBorder="1">
      <alignment vertical="center"/>
    </xf>
    <xf numFmtId="0" fontId="15" fillId="0" borderId="29" xfId="0" applyFont="1" applyBorder="1" applyAlignment="1">
      <alignment horizontal="left" vertical="center"/>
    </xf>
    <xf numFmtId="0" fontId="15" fillId="0" borderId="12" xfId="0" applyFont="1" applyBorder="1" applyAlignment="1">
      <alignment horizontal="left" vertical="center"/>
    </xf>
    <xf numFmtId="0" fontId="15" fillId="0" borderId="12" xfId="0" applyFont="1" applyBorder="1" applyAlignment="1">
      <alignment vertical="center" wrapText="1"/>
    </xf>
    <xf numFmtId="0" fontId="15" fillId="0" borderId="86" xfId="0" applyFont="1" applyBorder="1" applyAlignment="1">
      <alignment horizontal="left" vertical="center"/>
    </xf>
    <xf numFmtId="0" fontId="15" fillId="0" borderId="86" xfId="0" applyFont="1" applyBorder="1">
      <alignment vertical="center"/>
    </xf>
    <xf numFmtId="0" fontId="15" fillId="0" borderId="86" xfId="0" applyFont="1" applyBorder="1" applyAlignment="1">
      <alignment vertical="center" wrapText="1"/>
    </xf>
    <xf numFmtId="0" fontId="15" fillId="0" borderId="5" xfId="0" applyFont="1" applyBorder="1" applyAlignment="1">
      <alignment horizontal="left" vertical="center"/>
    </xf>
    <xf numFmtId="0" fontId="15" fillId="0" borderId="16" xfId="0" applyFont="1" applyBorder="1" applyAlignment="1">
      <alignment horizontal="left" vertical="center"/>
    </xf>
    <xf numFmtId="0" fontId="15" fillId="11" borderId="5" xfId="0" applyFont="1" applyFill="1" applyBorder="1" applyAlignment="1">
      <alignment horizontal="left" vertical="center"/>
    </xf>
    <xf numFmtId="0" fontId="15" fillId="11" borderId="5" xfId="0" applyFont="1" applyFill="1" applyBorder="1" applyAlignment="1">
      <alignment vertical="center" wrapText="1"/>
    </xf>
    <xf numFmtId="0" fontId="15" fillId="11" borderId="5" xfId="0" applyFont="1" applyFill="1" applyBorder="1">
      <alignment vertical="center"/>
    </xf>
    <xf numFmtId="0" fontId="15" fillId="11" borderId="5" xfId="0" applyFont="1" applyFill="1" applyBorder="1" applyAlignment="1">
      <alignment vertical="center" shrinkToFit="1"/>
    </xf>
    <xf numFmtId="0" fontId="4" fillId="4" borderId="5" xfId="0" applyFont="1" applyFill="1" applyBorder="1" applyAlignment="1">
      <alignment horizontal="center" vertical="center"/>
    </xf>
    <xf numFmtId="0" fontId="15" fillId="0" borderId="70" xfId="0" applyFont="1" applyBorder="1" applyAlignment="1">
      <alignment horizontal="center" vertical="center"/>
    </xf>
    <xf numFmtId="0" fontId="57" fillId="0" borderId="0" xfId="0" applyFont="1" applyAlignment="1">
      <alignment horizontal="left" vertical="center" wrapText="1"/>
    </xf>
    <xf numFmtId="0" fontId="58" fillId="0" borderId="0" xfId="0" applyFont="1" applyAlignment="1">
      <alignment horizontal="right" vertical="center" wrapText="1"/>
    </xf>
    <xf numFmtId="0" fontId="95" fillId="0" borderId="0" xfId="0" applyFont="1" applyAlignment="1">
      <alignment horizontal="right" vertical="top" wrapText="1"/>
    </xf>
    <xf numFmtId="0" fontId="57" fillId="0" borderId="0" xfId="2" applyFont="1" applyAlignment="1">
      <alignment horizontal="left"/>
    </xf>
    <xf numFmtId="0" fontId="57" fillId="14" borderId="0" xfId="0" applyFont="1" applyFill="1" applyAlignment="1">
      <alignment horizontal="left" vertical="center"/>
    </xf>
    <xf numFmtId="0" fontId="59" fillId="0" borderId="0" xfId="0" applyFont="1" applyAlignment="1">
      <alignment horizontal="justify" vertical="center"/>
    </xf>
    <xf numFmtId="58" fontId="57" fillId="3" borderId="0" xfId="0" applyNumberFormat="1" applyFont="1" applyFill="1" applyAlignment="1" applyProtection="1">
      <alignment horizontal="right" vertical="center"/>
      <protection locked="0"/>
    </xf>
    <xf numFmtId="0" fontId="59" fillId="0" borderId="0" xfId="0" applyFont="1" applyAlignment="1" applyProtection="1">
      <alignment horizontal="center" vertical="center"/>
      <protection locked="0"/>
    </xf>
    <xf numFmtId="0" fontId="58" fillId="0" borderId="0" xfId="0" applyFont="1" applyAlignment="1" applyProtection="1">
      <alignment horizontal="center" vertical="center"/>
      <protection locked="0"/>
    </xf>
    <xf numFmtId="0" fontId="58" fillId="0" borderId="0" xfId="7" applyFont="1" applyAlignment="1">
      <alignment horizontal="right" vertical="center"/>
    </xf>
    <xf numFmtId="0" fontId="64" fillId="0" borderId="0" xfId="7" applyFont="1">
      <alignment vertical="center"/>
    </xf>
    <xf numFmtId="0" fontId="58" fillId="0" borderId="13" xfId="7" applyFont="1" applyBorder="1">
      <alignment vertical="center"/>
    </xf>
    <xf numFmtId="0" fontId="58" fillId="0" borderId="0" xfId="7" applyFont="1" applyAlignment="1">
      <alignment horizontal="center" vertical="center"/>
    </xf>
    <xf numFmtId="0" fontId="58" fillId="0" borderId="0" xfId="7" applyFont="1" applyAlignment="1">
      <alignment vertical="center" wrapText="1"/>
    </xf>
    <xf numFmtId="0" fontId="66" fillId="0" borderId="0" xfId="7" applyFont="1">
      <alignment vertical="center"/>
    </xf>
    <xf numFmtId="0" fontId="58" fillId="0" borderId="0" xfId="7" applyFont="1" applyProtection="1">
      <alignment vertical="center"/>
      <protection locked="0"/>
    </xf>
    <xf numFmtId="0" fontId="4" fillId="0" borderId="0" xfId="0" applyFont="1" applyAlignment="1">
      <alignment horizontal="center" vertical="center"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wrapText="1"/>
    </xf>
    <xf numFmtId="0" fontId="4" fillId="0" borderId="5" xfId="0" applyFont="1" applyBorder="1">
      <alignment vertical="center"/>
    </xf>
    <xf numFmtId="0" fontId="11" fillId="0" borderId="0" xfId="0" applyFont="1">
      <alignment vertical="center"/>
    </xf>
    <xf numFmtId="0" fontId="11" fillId="0" borderId="9" xfId="0" applyFont="1" applyBorder="1">
      <alignment vertical="center"/>
    </xf>
    <xf numFmtId="0" fontId="4" fillId="0" borderId="0" xfId="0" applyFont="1" applyAlignment="1">
      <alignment horizontal="left" vertical="center" indent="1"/>
    </xf>
    <xf numFmtId="0" fontId="4" fillId="0" borderId="0" xfId="0" applyFont="1" applyAlignment="1">
      <alignment vertical="center" wrapText="1"/>
    </xf>
    <xf numFmtId="176" fontId="4" fillId="0" borderId="0" xfId="0" applyNumberFormat="1" applyFont="1">
      <alignment vertical="center"/>
    </xf>
    <xf numFmtId="176" fontId="4" fillId="0" borderId="0" xfId="0" applyNumberFormat="1" applyFont="1" applyAlignment="1">
      <alignment horizontal="center" vertical="center"/>
    </xf>
    <xf numFmtId="0" fontId="4" fillId="0" borderId="0" xfId="0" applyFont="1" applyAlignment="1">
      <alignment vertical="center" textRotation="255"/>
    </xf>
    <xf numFmtId="0" fontId="14" fillId="4" borderId="5" xfId="0" applyFont="1" applyFill="1" applyBorder="1" applyAlignment="1">
      <alignment horizontal="center" vertical="center" shrinkToFit="1"/>
    </xf>
    <xf numFmtId="0" fontId="16" fillId="3" borderId="12" xfId="0" applyFont="1" applyFill="1" applyBorder="1" applyAlignment="1">
      <alignment horizontal="center" vertical="center" shrinkToFit="1"/>
    </xf>
    <xf numFmtId="177" fontId="13" fillId="0" borderId="13" xfId="0" applyNumberFormat="1" applyFont="1" applyBorder="1" applyAlignment="1">
      <alignment horizontal="center" vertical="center"/>
    </xf>
    <xf numFmtId="0" fontId="15" fillId="3" borderId="13" xfId="0" applyFont="1" applyFill="1" applyBorder="1" applyAlignment="1">
      <alignment horizontal="center" vertical="center" shrinkToFit="1"/>
    </xf>
    <xf numFmtId="0" fontId="15" fillId="3" borderId="12" xfId="0" applyFont="1" applyFill="1" applyBorder="1" applyAlignment="1">
      <alignment horizontal="center" vertical="center" shrinkToFit="1"/>
    </xf>
    <xf numFmtId="0" fontId="15" fillId="0" borderId="12" xfId="0" applyFont="1" applyBorder="1" applyAlignment="1">
      <alignment horizontal="center" vertical="center" shrinkToFit="1"/>
    </xf>
    <xf numFmtId="0" fontId="7" fillId="0" borderId="0" xfId="0" applyFont="1" applyAlignment="1">
      <alignment horizontal="left" vertical="center" wrapText="1" shrinkToFit="1"/>
    </xf>
    <xf numFmtId="0" fontId="7" fillId="0" borderId="0" xfId="0" applyFont="1" applyAlignment="1">
      <alignment vertical="center" textRotation="255"/>
    </xf>
    <xf numFmtId="0" fontId="6" fillId="4" borderId="6" xfId="0" applyFont="1" applyFill="1" applyBorder="1">
      <alignment vertical="center"/>
    </xf>
    <xf numFmtId="0" fontId="6" fillId="4" borderId="7" xfId="0" applyFont="1" applyFill="1" applyBorder="1">
      <alignment vertical="center"/>
    </xf>
    <xf numFmtId="0" fontId="6" fillId="4" borderId="17" xfId="0" applyFont="1" applyFill="1" applyBorder="1">
      <alignment vertical="center"/>
    </xf>
    <xf numFmtId="0" fontId="6" fillId="4" borderId="13" xfId="0" applyFont="1" applyFill="1" applyBorder="1" applyAlignment="1">
      <alignment vertical="center" wrapText="1"/>
    </xf>
    <xf numFmtId="180" fontId="17" fillId="2" borderId="10" xfId="1" applyNumberFormat="1" applyFont="1" applyFill="1" applyBorder="1" applyAlignment="1" applyProtection="1">
      <alignment vertical="center" shrinkToFit="1"/>
    </xf>
    <xf numFmtId="182" fontId="17" fillId="3" borderId="18" xfId="1" applyNumberFormat="1" applyFont="1" applyFill="1" applyBorder="1" applyAlignment="1" applyProtection="1">
      <alignment horizontal="right" vertical="center" shrinkToFit="1"/>
    </xf>
    <xf numFmtId="183" fontId="17" fillId="14" borderId="25" xfId="1" applyNumberFormat="1" applyFont="1" applyFill="1" applyBorder="1" applyAlignment="1" applyProtection="1">
      <alignment horizontal="right" vertical="center" shrinkToFit="1"/>
    </xf>
    <xf numFmtId="181" fontId="17" fillId="2" borderId="14" xfId="1" applyNumberFormat="1" applyFont="1" applyFill="1" applyBorder="1" applyAlignment="1" applyProtection="1">
      <alignment vertical="center" shrinkToFit="1"/>
    </xf>
    <xf numFmtId="180" fontId="17" fillId="0" borderId="10" xfId="1" applyNumberFormat="1" applyFont="1" applyFill="1" applyBorder="1" applyAlignment="1" applyProtection="1">
      <alignment horizontal="right" vertical="center" shrinkToFit="1"/>
    </xf>
    <xf numFmtId="184" fontId="17" fillId="0" borderId="19" xfId="0" applyNumberFormat="1" applyFont="1" applyBorder="1" applyAlignment="1">
      <alignment horizontal="right" vertical="center" shrinkToFit="1"/>
    </xf>
    <xf numFmtId="0" fontId="6" fillId="4" borderId="29" xfId="0" applyFont="1" applyFill="1" applyBorder="1" applyAlignment="1">
      <alignment horizontal="center" vertical="center" wrapText="1"/>
    </xf>
    <xf numFmtId="186" fontId="6" fillId="0" borderId="12" xfId="1" applyNumberFormat="1" applyFont="1" applyFill="1" applyBorder="1" applyAlignment="1" applyProtection="1">
      <alignment vertical="center"/>
    </xf>
    <xf numFmtId="0" fontId="6" fillId="4" borderId="14" xfId="0" applyFont="1" applyFill="1" applyBorder="1" applyAlignment="1">
      <alignment horizontal="center" vertical="center" wrapText="1"/>
    </xf>
    <xf numFmtId="0" fontId="6" fillId="4" borderId="14" xfId="0" applyFont="1" applyFill="1" applyBorder="1">
      <alignment vertical="center"/>
    </xf>
    <xf numFmtId="0" fontId="6" fillId="4" borderId="15" xfId="0" applyFont="1" applyFill="1" applyBorder="1">
      <alignment vertical="center"/>
    </xf>
    <xf numFmtId="188" fontId="18" fillId="3" borderId="12" xfId="1" applyNumberFormat="1" applyFont="1" applyFill="1" applyBorder="1" applyAlignment="1" applyProtection="1">
      <alignment horizontal="right" vertical="center" wrapText="1"/>
    </xf>
    <xf numFmtId="0" fontId="6" fillId="4" borderId="13" xfId="0" applyFont="1" applyFill="1" applyBorder="1" applyAlignment="1">
      <alignment horizontal="center" vertical="center" wrapText="1" shrinkToFit="1"/>
    </xf>
    <xf numFmtId="188" fontId="17" fillId="3" borderId="12" xfId="1" applyNumberFormat="1" applyFont="1" applyFill="1" applyBorder="1" applyAlignment="1" applyProtection="1">
      <alignment horizontal="right" vertical="center" shrinkToFit="1"/>
    </xf>
    <xf numFmtId="0" fontId="6" fillId="4" borderId="14" xfId="0" applyFont="1" applyFill="1" applyBorder="1" applyAlignment="1">
      <alignment horizontal="center" vertical="center" wrapText="1" shrinkToFit="1"/>
    </xf>
    <xf numFmtId="0" fontId="4" fillId="0" borderId="0" xfId="0" applyFont="1" applyAlignment="1">
      <alignment horizontal="left" vertical="top" indent="1"/>
    </xf>
    <xf numFmtId="0" fontId="12" fillId="0" borderId="0" xfId="0" applyFont="1" applyAlignment="1">
      <alignment horizontal="left" vertical="top" indent="1"/>
    </xf>
    <xf numFmtId="0" fontId="12" fillId="0" borderId="0" xfId="0" applyFont="1" applyAlignment="1">
      <alignment vertical="top"/>
    </xf>
    <xf numFmtId="0" fontId="13" fillId="6" borderId="0" xfId="0" applyFont="1" applyFill="1" applyAlignment="1">
      <alignment horizontal="center" vertical="center" wrapText="1"/>
    </xf>
    <xf numFmtId="180" fontId="6" fillId="6" borderId="0" xfId="0" applyNumberFormat="1" applyFont="1" applyFill="1" applyAlignment="1">
      <alignment horizontal="right" vertical="center" wrapText="1"/>
    </xf>
    <xf numFmtId="191" fontId="17" fillId="6" borderId="0" xfId="1" applyNumberFormat="1" applyFont="1" applyFill="1" applyBorder="1" applyAlignment="1" applyProtection="1">
      <alignment horizontal="right" vertical="center" shrinkToFit="1"/>
    </xf>
    <xf numFmtId="0" fontId="10" fillId="0" borderId="0" xfId="0" applyFont="1" applyAlignment="1"/>
    <xf numFmtId="0" fontId="15" fillId="3" borderId="14" xfId="0" applyFont="1" applyFill="1" applyBorder="1" applyAlignment="1" applyProtection="1">
      <alignment horizontal="center" vertical="center" shrinkToFit="1"/>
      <protection locked="0"/>
    </xf>
    <xf numFmtId="0" fontId="15" fillId="3" borderId="16" xfId="0" applyFont="1" applyFill="1" applyBorder="1" applyAlignment="1" applyProtection="1">
      <alignment horizontal="center" vertical="center" shrinkToFit="1"/>
      <protection locked="0"/>
    </xf>
    <xf numFmtId="181" fontId="17" fillId="3" borderId="21" xfId="1" applyNumberFormat="1" applyFont="1" applyFill="1" applyBorder="1" applyAlignment="1" applyProtection="1">
      <alignment vertical="center" shrinkToFit="1"/>
      <protection locked="0"/>
    </xf>
    <xf numFmtId="190" fontId="17" fillId="3" borderId="16" xfId="1" applyNumberFormat="1" applyFont="1" applyFill="1" applyBorder="1" applyAlignment="1" applyProtection="1">
      <alignment horizontal="right" vertical="center" shrinkToFit="1"/>
      <protection locked="0"/>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2" applyFont="1" applyAlignment="1">
      <alignment vertical="center"/>
    </xf>
    <xf numFmtId="0" fontId="19" fillId="0" borderId="0" xfId="0" applyFont="1" applyAlignment="1">
      <alignment horizontal="left" vertical="center"/>
    </xf>
    <xf numFmtId="193" fontId="18" fillId="0" borderId="11" xfId="1" applyNumberFormat="1" applyFont="1" applyFill="1" applyBorder="1" applyAlignment="1" applyProtection="1">
      <alignment horizontal="right" vertical="center" shrinkToFit="1"/>
    </xf>
    <xf numFmtId="193" fontId="18" fillId="0" borderId="15" xfId="1" applyNumberFormat="1" applyFont="1" applyFill="1" applyBorder="1" applyAlignment="1" applyProtection="1">
      <alignment horizontal="right" vertical="center" shrinkToFit="1"/>
    </xf>
    <xf numFmtId="193" fontId="18" fillId="0" borderId="20" xfId="1" applyNumberFormat="1" applyFont="1" applyFill="1" applyBorder="1" applyAlignment="1" applyProtection="1">
      <alignment horizontal="right" vertical="center" shrinkToFit="1"/>
    </xf>
    <xf numFmtId="0" fontId="10" fillId="0" borderId="117" xfId="0" applyFont="1" applyBorder="1" applyAlignment="1">
      <alignment vertical="center" wrapText="1"/>
    </xf>
    <xf numFmtId="0" fontId="6" fillId="0" borderId="118" xfId="0" applyFont="1" applyBorder="1">
      <alignment vertical="center"/>
    </xf>
    <xf numFmtId="0" fontId="10" fillId="0" borderId="132" xfId="0" applyFont="1" applyBorder="1" applyAlignment="1">
      <alignment horizontal="left" vertical="center" wrapText="1"/>
    </xf>
    <xf numFmtId="0" fontId="10" fillId="0" borderId="133" xfId="0" applyFont="1" applyBorder="1" applyAlignment="1">
      <alignment horizontal="left" vertical="center" wrapText="1"/>
    </xf>
    <xf numFmtId="0" fontId="6" fillId="0" borderId="134" xfId="0" applyFont="1" applyBorder="1">
      <alignment vertical="center"/>
    </xf>
    <xf numFmtId="181" fontId="18" fillId="0" borderId="0" xfId="1" applyNumberFormat="1" applyFont="1" applyFill="1" applyBorder="1" applyAlignment="1" applyProtection="1">
      <alignment horizontal="right" vertical="center" wrapText="1"/>
    </xf>
    <xf numFmtId="193" fontId="18" fillId="0" borderId="11" xfId="1" applyNumberFormat="1" applyFont="1" applyFill="1" applyBorder="1" applyAlignment="1" applyProtection="1">
      <alignment horizontal="center" vertical="center" shrinkToFit="1"/>
    </xf>
    <xf numFmtId="193" fontId="18" fillId="0" borderId="15" xfId="1" applyNumberFormat="1" applyFont="1" applyFill="1" applyBorder="1" applyAlignment="1" applyProtection="1">
      <alignment horizontal="center" vertical="center" shrinkToFit="1"/>
    </xf>
    <xf numFmtId="0" fontId="51" fillId="0" borderId="117" xfId="0" applyFont="1" applyBorder="1" applyAlignment="1">
      <alignment vertical="center" wrapText="1"/>
    </xf>
    <xf numFmtId="0" fontId="42" fillId="0" borderId="118" xfId="0" applyFont="1" applyBorder="1">
      <alignment vertical="center"/>
    </xf>
    <xf numFmtId="193" fontId="18" fillId="0" borderId="20" xfId="1" applyNumberFormat="1" applyFont="1" applyFill="1" applyBorder="1" applyAlignment="1" applyProtection="1">
      <alignment horizontal="center" vertical="center" shrinkToFit="1"/>
    </xf>
    <xf numFmtId="0" fontId="42" fillId="0" borderId="118" xfId="0" applyFont="1" applyBorder="1" applyAlignment="1">
      <alignment vertical="center" wrapText="1"/>
    </xf>
    <xf numFmtId="0" fontId="115" fillId="0" borderId="0" xfId="0" applyFont="1" applyAlignment="1">
      <alignment vertical="center" wrapText="1"/>
    </xf>
    <xf numFmtId="0" fontId="42" fillId="0" borderId="118" xfId="0" applyFont="1" applyBorder="1" applyAlignment="1">
      <alignment vertical="top" wrapText="1"/>
    </xf>
    <xf numFmtId="0" fontId="35" fillId="0" borderId="118" xfId="0" applyFont="1" applyBorder="1">
      <alignment vertical="center"/>
    </xf>
    <xf numFmtId="0" fontId="116" fillId="0" borderId="132" xfId="0" applyFont="1" applyBorder="1" applyAlignment="1">
      <alignment vertical="center" wrapText="1"/>
    </xf>
    <xf numFmtId="0" fontId="116" fillId="0" borderId="133" xfId="0" applyFont="1" applyBorder="1" applyAlignment="1">
      <alignment vertical="center" wrapText="1"/>
    </xf>
    <xf numFmtId="0" fontId="42" fillId="0" borderId="133" xfId="0" applyFont="1" applyBorder="1" applyAlignment="1">
      <alignment vertical="center" wrapText="1"/>
    </xf>
    <xf numFmtId="0" fontId="40" fillId="0" borderId="133" xfId="0" applyFont="1" applyBorder="1" applyAlignment="1">
      <alignment horizontal="center" vertical="center"/>
    </xf>
    <xf numFmtId="0" fontId="35" fillId="0" borderId="134" xfId="0" applyFont="1" applyBorder="1">
      <alignment vertical="center"/>
    </xf>
    <xf numFmtId="198" fontId="18" fillId="0" borderId="0" xfId="1" applyNumberFormat="1" applyFont="1" applyFill="1" applyBorder="1" applyAlignment="1" applyProtection="1">
      <alignment horizontal="right" vertical="center" wrapText="1" shrinkToFit="1"/>
    </xf>
    <xf numFmtId="183" fontId="18" fillId="0" borderId="17" xfId="0" applyNumberFormat="1" applyFont="1" applyBorder="1" applyAlignment="1">
      <alignment vertical="center" wrapText="1" shrinkToFit="1"/>
    </xf>
    <xf numFmtId="0" fontId="104" fillId="0" borderId="0" xfId="0" applyFont="1">
      <alignment vertical="center"/>
    </xf>
    <xf numFmtId="0" fontId="97" fillId="0" borderId="0" xfId="0" applyFont="1" applyAlignment="1">
      <alignment vertical="top" wrapText="1"/>
    </xf>
    <xf numFmtId="0" fontId="97" fillId="0" borderId="11" xfId="0" applyFont="1" applyBorder="1" applyAlignment="1">
      <alignment vertical="top" wrapText="1"/>
    </xf>
    <xf numFmtId="193" fontId="17" fillId="0" borderId="11" xfId="1" applyNumberFormat="1" applyFont="1" applyFill="1" applyBorder="1" applyAlignment="1" applyProtection="1">
      <alignment horizontal="right" vertical="center" shrinkToFit="1"/>
    </xf>
    <xf numFmtId="0" fontId="97" fillId="0" borderId="20" xfId="0" applyFont="1" applyBorder="1" applyAlignment="1">
      <alignment vertical="top" wrapText="1"/>
    </xf>
    <xf numFmtId="193" fontId="17" fillId="0" borderId="15" xfId="1" applyNumberFormat="1" applyFont="1" applyFill="1" applyBorder="1" applyAlignment="1" applyProtection="1">
      <alignment horizontal="right" vertical="center" shrinkToFit="1"/>
    </xf>
    <xf numFmtId="0" fontId="10" fillId="0" borderId="20" xfId="0" applyFont="1" applyBorder="1" applyAlignment="1">
      <alignment vertical="top" wrapText="1"/>
    </xf>
    <xf numFmtId="0" fontId="42" fillId="0" borderId="13" xfId="0" applyFont="1" applyBorder="1" applyAlignment="1">
      <alignment vertical="top" wrapText="1"/>
    </xf>
    <xf numFmtId="0" fontId="42" fillId="0" borderId="0" xfId="0" applyFont="1" applyAlignment="1">
      <alignment vertical="top" wrapText="1"/>
    </xf>
    <xf numFmtId="0" fontId="51" fillId="0" borderId="13" xfId="0" applyFont="1" applyBorder="1" applyAlignment="1">
      <alignment vertical="top" wrapText="1"/>
    </xf>
    <xf numFmtId="0" fontId="51" fillId="0" borderId="14" xfId="0" applyFont="1" applyBorder="1" applyAlignment="1">
      <alignment wrapText="1"/>
    </xf>
    <xf numFmtId="0" fontId="51" fillId="0" borderId="26" xfId="0" applyFont="1" applyBorder="1" applyAlignment="1">
      <alignment wrapText="1"/>
    </xf>
    <xf numFmtId="0" fontId="20" fillId="0" borderId="15" xfId="0" applyFont="1" applyBorder="1" applyAlignment="1">
      <alignment wrapText="1"/>
    </xf>
    <xf numFmtId="193" fontId="17" fillId="0" borderId="20" xfId="1" applyNumberFormat="1" applyFont="1" applyFill="1" applyBorder="1" applyAlignment="1" applyProtection="1">
      <alignment horizontal="right" vertical="center" shrinkToFit="1"/>
    </xf>
    <xf numFmtId="0" fontId="20" fillId="0" borderId="0" xfId="0" applyFont="1" applyAlignment="1">
      <alignment vertical="top" wrapText="1"/>
    </xf>
    <xf numFmtId="0" fontId="10" fillId="0" borderId="13" xfId="0" applyFont="1" applyBorder="1" applyAlignment="1">
      <alignment vertical="center" wrapText="1"/>
    </xf>
    <xf numFmtId="183" fontId="17" fillId="0" borderId="0" xfId="0" applyNumberFormat="1" applyFont="1" applyAlignment="1">
      <alignment vertical="center" shrinkToFit="1"/>
    </xf>
    <xf numFmtId="0" fontId="10" fillId="0" borderId="14"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6" xfId="0" applyFont="1" applyBorder="1" applyAlignment="1">
      <alignment vertical="center" wrapText="1"/>
    </xf>
    <xf numFmtId="183" fontId="17" fillId="0" borderId="26" xfId="0" applyNumberFormat="1" applyFont="1" applyBorder="1" applyAlignment="1">
      <alignment vertical="center" shrinkToFit="1"/>
    </xf>
    <xf numFmtId="0" fontId="6" fillId="0" borderId="15" xfId="0" applyFont="1" applyBorder="1">
      <alignment vertical="center"/>
    </xf>
    <xf numFmtId="0" fontId="6" fillId="0" borderId="14" xfId="0" applyFont="1" applyBorder="1">
      <alignment vertical="center"/>
    </xf>
    <xf numFmtId="0" fontId="6" fillId="0" borderId="26" xfId="0" applyFont="1" applyBorder="1" applyAlignment="1">
      <alignment horizontal="center" vertical="center" shrinkToFit="1"/>
    </xf>
    <xf numFmtId="0" fontId="6" fillId="0" borderId="38" xfId="0" applyFont="1" applyBorder="1">
      <alignment vertical="center"/>
    </xf>
    <xf numFmtId="0" fontId="42" fillId="0" borderId="8" xfId="0" applyFont="1" applyBorder="1" applyAlignment="1">
      <alignment vertical="center" wrapText="1"/>
    </xf>
    <xf numFmtId="0" fontId="6" fillId="0" borderId="0" xfId="0" applyFont="1" applyAlignment="1">
      <alignment horizontal="center" vertical="center" shrinkToFit="1"/>
    </xf>
    <xf numFmtId="0" fontId="6" fillId="0" borderId="39" xfId="0" applyFont="1" applyBorder="1" applyAlignment="1">
      <alignment horizontal="left" vertical="center"/>
    </xf>
    <xf numFmtId="181" fontId="18" fillId="0" borderId="40" xfId="1" applyNumberFormat="1" applyFont="1" applyFill="1" applyBorder="1" applyAlignment="1" applyProtection="1">
      <alignment horizontal="right" vertical="center" wrapText="1"/>
    </xf>
    <xf numFmtId="0" fontId="6" fillId="0" borderId="40" xfId="0" applyFont="1" applyBorder="1" applyAlignment="1">
      <alignment horizontal="center" vertical="center" wrapText="1"/>
    </xf>
    <xf numFmtId="183" fontId="18" fillId="0" borderId="40" xfId="0" applyNumberFormat="1" applyFont="1" applyBorder="1" applyAlignment="1">
      <alignment vertical="center" wrapText="1" shrinkToFit="1"/>
    </xf>
    <xf numFmtId="0" fontId="6" fillId="0" borderId="40" xfId="0" applyFont="1" applyBorder="1">
      <alignment vertical="center"/>
    </xf>
    <xf numFmtId="0" fontId="6" fillId="0" borderId="41" xfId="0" applyFont="1" applyBorder="1">
      <alignment vertical="center"/>
    </xf>
    <xf numFmtId="0" fontId="6" fillId="0" borderId="42" xfId="0" applyFont="1" applyBorder="1">
      <alignment vertical="center"/>
    </xf>
    <xf numFmtId="0" fontId="19" fillId="0" borderId="43" xfId="0" applyFont="1" applyBorder="1">
      <alignment vertical="center"/>
    </xf>
    <xf numFmtId="199" fontId="18" fillId="0" borderId="7" xfId="0" applyNumberFormat="1" applyFont="1" applyBorder="1" applyAlignment="1">
      <alignment horizontal="center" vertical="center"/>
    </xf>
    <xf numFmtId="199" fontId="18" fillId="0" borderId="17" xfId="0" applyNumberFormat="1" applyFont="1" applyBorder="1" applyAlignment="1">
      <alignment horizontal="center" vertical="center"/>
    </xf>
    <xf numFmtId="0" fontId="7" fillId="0" borderId="43" xfId="0" applyFont="1" applyBorder="1">
      <alignment vertical="center"/>
    </xf>
    <xf numFmtId="0" fontId="19" fillId="0" borderId="42" xfId="0" applyFont="1" applyBorder="1">
      <alignment vertical="center"/>
    </xf>
    <xf numFmtId="199" fontId="27" fillId="0" borderId="0" xfId="0" applyNumberFormat="1" applyFont="1" applyAlignment="1">
      <alignment horizontal="center" vertical="center"/>
    </xf>
    <xf numFmtId="0" fontId="28" fillId="0" borderId="42" xfId="0" applyFont="1" applyBorder="1">
      <alignment vertical="center"/>
    </xf>
    <xf numFmtId="0" fontId="19" fillId="0" borderId="44" xfId="0" applyFont="1" applyBorder="1">
      <alignment vertical="center"/>
    </xf>
    <xf numFmtId="0" fontId="4" fillId="0" borderId="45" xfId="0" applyFont="1" applyBorder="1">
      <alignment vertical="center"/>
    </xf>
    <xf numFmtId="0" fontId="19" fillId="0" borderId="45" xfId="0" applyFont="1" applyBorder="1" applyAlignment="1">
      <alignment horizontal="right" vertical="center"/>
    </xf>
    <xf numFmtId="182" fontId="18" fillId="0" borderId="45" xfId="1" applyNumberFormat="1" applyFont="1" applyFill="1" applyBorder="1" applyAlignment="1" applyProtection="1">
      <alignment horizontal="right" vertical="center" wrapText="1"/>
    </xf>
    <xf numFmtId="0" fontId="4" fillId="0" borderId="0" xfId="0" applyFont="1" applyAlignment="1"/>
    <xf numFmtId="0" fontId="30" fillId="0" borderId="0" xfId="0" applyFont="1" applyAlignment="1"/>
    <xf numFmtId="0" fontId="52" fillId="0" borderId="0" xfId="0" applyFont="1" applyAlignment="1"/>
    <xf numFmtId="0" fontId="30" fillId="6" borderId="13" xfId="0" applyFont="1" applyFill="1" applyBorder="1">
      <alignment vertical="center"/>
    </xf>
    <xf numFmtId="0" fontId="13" fillId="4" borderId="5" xfId="0" applyFont="1" applyFill="1" applyBorder="1" applyAlignment="1">
      <alignment horizontal="center" vertical="center" textRotation="255" shrinkToFit="1"/>
    </xf>
    <xf numFmtId="0" fontId="10" fillId="0" borderId="0" xfId="0" applyFont="1" applyAlignment="1">
      <alignment horizontal="left"/>
    </xf>
    <xf numFmtId="0" fontId="29" fillId="0" borderId="0" xfId="0" applyFont="1">
      <alignment vertical="center"/>
    </xf>
    <xf numFmtId="0" fontId="10" fillId="0" borderId="0" xfId="0" quotePrefix="1" applyFont="1" applyAlignment="1">
      <alignment horizontal="left" vertical="center"/>
    </xf>
    <xf numFmtId="0" fontId="50" fillId="0" borderId="0" xfId="0" applyFont="1" applyAlignment="1">
      <alignment horizontal="left" vertical="center"/>
    </xf>
    <xf numFmtId="0" fontId="10" fillId="0" borderId="0" xfId="0" applyFont="1" applyAlignment="1">
      <alignment horizontal="center" vertical="center"/>
    </xf>
    <xf numFmtId="0" fontId="20" fillId="0" borderId="0" xfId="0" applyFont="1" applyAlignment="1">
      <alignment horizontal="left" vertical="center"/>
    </xf>
    <xf numFmtId="0" fontId="20" fillId="0" borderId="0" xfId="0" quotePrefix="1" applyFont="1" applyAlignment="1">
      <alignment horizontal="left" vertical="center"/>
    </xf>
    <xf numFmtId="0" fontId="7" fillId="0" borderId="0" xfId="0" applyFont="1" applyAlignment="1">
      <alignment horizontal="left"/>
    </xf>
    <xf numFmtId="0" fontId="30" fillId="0" borderId="0" xfId="0" applyFont="1" applyAlignment="1">
      <alignment horizontal="left"/>
    </xf>
    <xf numFmtId="0" fontId="6" fillId="0" borderId="0" xfId="0" applyFont="1" applyAlignment="1">
      <alignment horizontal="left"/>
    </xf>
    <xf numFmtId="0" fontId="52" fillId="0" borderId="0" xfId="0" applyFont="1" applyAlignment="1">
      <alignment horizontal="left"/>
    </xf>
    <xf numFmtId="0" fontId="107" fillId="0" borderId="13" xfId="0" applyFont="1" applyBorder="1">
      <alignment vertical="center"/>
    </xf>
    <xf numFmtId="0" fontId="6" fillId="0" borderId="13" xfId="0" applyFont="1" applyBorder="1">
      <alignment vertical="center"/>
    </xf>
    <xf numFmtId="0" fontId="24" fillId="0" borderId="13" xfId="0" applyFont="1" applyBorder="1" applyAlignment="1">
      <alignment vertical="center" wrapText="1"/>
    </xf>
    <xf numFmtId="0" fontId="6" fillId="0" borderId="47" xfId="0" applyFont="1" applyBorder="1" applyAlignment="1"/>
    <xf numFmtId="0" fontId="10" fillId="0" borderId="49" xfId="0" applyFont="1" applyBorder="1" applyAlignment="1">
      <alignment wrapText="1"/>
    </xf>
    <xf numFmtId="0" fontId="6" fillId="0" borderId="50" xfId="3" applyFont="1" applyBorder="1" applyAlignment="1">
      <alignment vertical="top" shrinkToFit="1"/>
    </xf>
    <xf numFmtId="0" fontId="6" fillId="0" borderId="51" xfId="0" applyFont="1" applyBorder="1" applyAlignment="1">
      <alignment vertical="top"/>
    </xf>
    <xf numFmtId="0" fontId="6" fillId="0" borderId="51" xfId="0" applyFont="1" applyBorder="1" applyAlignment="1">
      <alignment vertical="top" wrapText="1"/>
    </xf>
    <xf numFmtId="0" fontId="6" fillId="0" borderId="52" xfId="3" applyFont="1" applyBorder="1" applyAlignment="1">
      <alignment vertical="top" shrinkToFit="1"/>
    </xf>
    <xf numFmtId="0" fontId="35" fillId="0" borderId="53" xfId="0" applyFont="1" applyBorder="1" applyAlignment="1">
      <alignment vertical="top"/>
    </xf>
    <xf numFmtId="0" fontId="51" fillId="0" borderId="53" xfId="0" applyFont="1" applyBorder="1" applyAlignment="1">
      <alignment vertical="top" wrapText="1"/>
    </xf>
    <xf numFmtId="0" fontId="6" fillId="0" borderId="54" xfId="0" applyFont="1" applyBorder="1" applyAlignment="1">
      <alignment vertical="top"/>
    </xf>
    <xf numFmtId="0" fontId="6" fillId="0" borderId="0" xfId="3" applyFont="1" applyAlignment="1">
      <alignment vertical="top" shrinkToFit="1"/>
    </xf>
    <xf numFmtId="0" fontId="35" fillId="0" borderId="0" xfId="0" applyFont="1" applyAlignment="1">
      <alignment vertical="top"/>
    </xf>
    <xf numFmtId="0" fontId="51" fillId="0" borderId="0" xfId="0" applyFont="1" applyAlignment="1">
      <alignment vertical="top" wrapText="1"/>
    </xf>
    <xf numFmtId="0" fontId="6" fillId="0" borderId="47" xfId="3" applyFont="1" applyBorder="1" applyAlignment="1">
      <alignment vertical="top" shrinkToFit="1"/>
    </xf>
    <xf numFmtId="0" fontId="6" fillId="0" borderId="49" xfId="0" applyFont="1" applyBorder="1" applyAlignment="1">
      <alignment vertical="top"/>
    </xf>
    <xf numFmtId="0" fontId="6" fillId="0" borderId="53" xfId="0" applyFont="1" applyBorder="1" applyAlignment="1">
      <alignment vertical="top"/>
    </xf>
    <xf numFmtId="0" fontId="20" fillId="0" borderId="53" xfId="0" applyFont="1" applyBorder="1" applyAlignment="1">
      <alignment vertical="top" wrapText="1"/>
    </xf>
    <xf numFmtId="0" fontId="10" fillId="0" borderId="49" xfId="0" applyFont="1" applyBorder="1" applyAlignment="1">
      <alignment vertical="top" wrapText="1"/>
    </xf>
    <xf numFmtId="0" fontId="10" fillId="0" borderId="51" xfId="0" applyFont="1" applyBorder="1" applyAlignment="1">
      <alignment vertical="top" wrapText="1"/>
    </xf>
    <xf numFmtId="0" fontId="10" fillId="0" borderId="53" xfId="0" applyFont="1" applyBorder="1" applyAlignment="1">
      <alignment horizontal="left" vertical="center"/>
    </xf>
    <xf numFmtId="0" fontId="10" fillId="0" borderId="53" xfId="0" applyFont="1" applyBorder="1" applyAlignment="1">
      <alignment vertical="top" wrapText="1"/>
    </xf>
    <xf numFmtId="0" fontId="10" fillId="0" borderId="53" xfId="0" applyFont="1" applyBorder="1">
      <alignment vertical="center"/>
    </xf>
    <xf numFmtId="0" fontId="10" fillId="0" borderId="54" xfId="0" applyFont="1" applyBorder="1" applyAlignment="1">
      <alignment vertical="top" wrapText="1"/>
    </xf>
    <xf numFmtId="0" fontId="40" fillId="0" borderId="0" xfId="0" applyFont="1" applyAlignment="1">
      <alignment horizontal="left" vertical="center" indent="1"/>
    </xf>
    <xf numFmtId="0" fontId="35" fillId="0" borderId="0" xfId="0" applyFont="1" applyAlignment="1"/>
    <xf numFmtId="0" fontId="52" fillId="4" borderId="14" xfId="0" applyFont="1" applyFill="1" applyBorder="1" applyAlignment="1">
      <alignment vertical="center" wrapText="1"/>
    </xf>
    <xf numFmtId="0" fontId="52" fillId="4" borderId="26" xfId="0" applyFont="1" applyFill="1" applyBorder="1" applyAlignment="1">
      <alignment vertical="center" wrapText="1"/>
    </xf>
    <xf numFmtId="0" fontId="52" fillId="4" borderId="15" xfId="0" applyFont="1" applyFill="1" applyBorder="1" applyAlignment="1">
      <alignment horizontal="right" vertical="center"/>
    </xf>
    <xf numFmtId="0" fontId="35" fillId="0" borderId="0" xfId="0" applyFont="1" applyAlignment="1">
      <alignment horizontal="center" vertical="center" shrinkToFit="1"/>
    </xf>
    <xf numFmtId="0" fontId="24" fillId="0" borderId="0" xfId="0" applyFont="1" applyAlignment="1">
      <alignment horizontal="left" vertical="center"/>
    </xf>
    <xf numFmtId="0" fontId="35" fillId="0" borderId="0" xfId="0" applyFont="1" applyAlignment="1">
      <alignment horizontal="left" vertical="center" wrapText="1"/>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42" fillId="3" borderId="5" xfId="0" applyFont="1" applyFill="1" applyBorder="1" applyAlignment="1" applyProtection="1">
      <alignment horizontal="center" vertical="center" wrapText="1"/>
      <protection locked="0"/>
    </xf>
    <xf numFmtId="0" fontId="40" fillId="3" borderId="5"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52" fillId="0" borderId="12" xfId="0" applyFont="1" applyBorder="1" applyAlignment="1" applyProtection="1">
      <alignment horizontal="center" vertical="center"/>
      <protection locked="0"/>
    </xf>
    <xf numFmtId="0" fontId="52" fillId="0" borderId="5" xfId="0" applyFont="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35" fillId="3" borderId="5" xfId="0" applyFont="1" applyFill="1" applyBorder="1" applyAlignment="1" applyProtection="1">
      <alignment horizontal="center" vertical="center"/>
      <protection locked="0"/>
    </xf>
    <xf numFmtId="202" fontId="7" fillId="3" borderId="5" xfId="0" applyNumberFormat="1" applyFont="1" applyFill="1" applyBorder="1" applyAlignment="1" applyProtection="1">
      <alignment vertical="center" shrinkToFit="1"/>
      <protection locked="0"/>
    </xf>
    <xf numFmtId="0" fontId="35" fillId="3" borderId="7" xfId="0" applyFont="1" applyFill="1" applyBorder="1" applyAlignment="1" applyProtection="1">
      <alignment horizontal="center" vertical="center" wrapText="1"/>
      <protection locked="0"/>
    </xf>
    <xf numFmtId="0" fontId="40" fillId="3" borderId="6" xfId="8" applyFont="1" applyFill="1" applyBorder="1" applyAlignment="1" applyProtection="1">
      <alignment vertical="center" shrinkToFit="1"/>
      <protection locked="0"/>
    </xf>
    <xf numFmtId="0" fontId="40" fillId="3" borderId="7" xfId="8" applyFont="1" applyFill="1" applyBorder="1" applyAlignment="1" applyProtection="1">
      <alignment vertical="center" shrinkToFit="1"/>
      <protection locked="0"/>
    </xf>
    <xf numFmtId="0" fontId="69" fillId="3" borderId="0" xfId="5" applyFont="1" applyFill="1" applyProtection="1">
      <alignment vertical="center"/>
      <protection locked="0"/>
    </xf>
    <xf numFmtId="0" fontId="71" fillId="3" borderId="0" xfId="5" applyFont="1" applyFill="1" applyAlignment="1" applyProtection="1">
      <alignment horizontal="left" vertical="center"/>
      <protection locked="0"/>
    </xf>
    <xf numFmtId="0" fontId="69" fillId="3" borderId="0" xfId="5" applyFont="1" applyFill="1" applyAlignment="1" applyProtection="1">
      <alignment horizontal="left" vertical="center"/>
      <protection locked="0"/>
    </xf>
    <xf numFmtId="0" fontId="58" fillId="3" borderId="5" xfId="7" applyFont="1" applyFill="1" applyBorder="1" applyAlignment="1" applyProtection="1">
      <alignment horizontal="center" vertical="center"/>
      <protection locked="0"/>
    </xf>
    <xf numFmtId="0" fontId="35" fillId="3" borderId="7"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15" fillId="0" borderId="14" xfId="0" applyFont="1" applyBorder="1" applyAlignment="1" applyProtection="1">
      <alignment horizontal="center" vertical="center" shrinkToFit="1"/>
      <protection locked="0"/>
    </xf>
    <xf numFmtId="186" fontId="6" fillId="0" borderId="16" xfId="1" applyNumberFormat="1" applyFont="1" applyFill="1" applyBorder="1" applyAlignment="1" applyProtection="1">
      <alignment vertical="center"/>
      <protection locked="0"/>
    </xf>
    <xf numFmtId="183" fontId="17" fillId="0" borderId="22" xfId="0" applyNumberFormat="1" applyFont="1" applyBorder="1" applyAlignment="1" applyProtection="1">
      <alignment horizontal="right" vertical="center" shrinkToFit="1"/>
      <protection locked="0"/>
    </xf>
    <xf numFmtId="193" fontId="17" fillId="0" borderId="0" xfId="1" applyNumberFormat="1" applyFont="1" applyFill="1" applyBorder="1" applyAlignment="1" applyProtection="1">
      <alignment horizontal="right" vertical="center" shrinkToFit="1"/>
    </xf>
    <xf numFmtId="0" fontId="35" fillId="3" borderId="15" xfId="0" applyFont="1" applyFill="1" applyBorder="1" applyAlignment="1">
      <alignment horizontal="center" vertical="center" shrinkToFit="1"/>
    </xf>
    <xf numFmtId="0" fontId="31" fillId="0" borderId="6" xfId="0" applyFont="1" applyBorder="1">
      <alignment vertical="center"/>
    </xf>
    <xf numFmtId="0" fontId="31" fillId="3" borderId="135" xfId="0" applyFont="1" applyFill="1" applyBorder="1">
      <alignment vertical="center"/>
    </xf>
    <xf numFmtId="0" fontId="31" fillId="3" borderId="111" xfId="0" applyFont="1" applyFill="1" applyBorder="1">
      <alignment vertical="center"/>
    </xf>
    <xf numFmtId="0" fontId="43" fillId="0" borderId="89" xfId="5" applyFont="1" applyBorder="1" applyAlignment="1">
      <alignment horizontal="right" vertical="center"/>
    </xf>
    <xf numFmtId="49" fontId="31" fillId="0" borderId="0" xfId="0" applyNumberFormat="1" applyFont="1" applyAlignment="1">
      <alignment horizontal="right" vertical="center"/>
    </xf>
    <xf numFmtId="49" fontId="31" fillId="0" borderId="82" xfId="0" applyNumberFormat="1" applyFont="1" applyBorder="1" applyAlignment="1">
      <alignment horizontal="right" vertical="center"/>
    </xf>
    <xf numFmtId="0" fontId="43" fillId="0" borderId="5" xfId="5" applyFont="1" applyBorder="1" applyAlignment="1">
      <alignment horizontal="right" vertical="center"/>
    </xf>
    <xf numFmtId="49" fontId="31" fillId="13" borderId="5" xfId="0" applyNumberFormat="1" applyFont="1" applyFill="1" applyBorder="1" applyAlignment="1">
      <alignment horizontal="center" vertical="center"/>
    </xf>
    <xf numFmtId="0" fontId="31" fillId="9" borderId="12" xfId="0" applyFont="1" applyFill="1" applyBorder="1">
      <alignment vertical="center"/>
    </xf>
    <xf numFmtId="0" fontId="31" fillId="9" borderId="5" xfId="0" applyFont="1" applyFill="1" applyBorder="1">
      <alignment vertical="center"/>
    </xf>
    <xf numFmtId="0" fontId="123" fillId="0" borderId="0" xfId="0" applyFont="1">
      <alignment vertical="center"/>
    </xf>
    <xf numFmtId="0" fontId="31" fillId="0" borderId="0" xfId="0" applyFont="1" applyAlignment="1">
      <alignment horizontal="left" vertical="center" indent="1"/>
    </xf>
    <xf numFmtId="0" fontId="46" fillId="0" borderId="0" xfId="0" applyFont="1" applyAlignment="1">
      <alignment horizontal="left" vertical="center" indent="2"/>
    </xf>
    <xf numFmtId="0" fontId="46" fillId="0" borderId="0" xfId="0" applyFont="1">
      <alignment vertical="center"/>
    </xf>
    <xf numFmtId="0" fontId="31" fillId="3" borderId="136" xfId="0" applyFont="1" applyFill="1" applyBorder="1">
      <alignment vertical="center"/>
    </xf>
    <xf numFmtId="0" fontId="31" fillId="3" borderId="137" xfId="0" applyFont="1" applyFill="1" applyBorder="1">
      <alignment vertical="center"/>
    </xf>
    <xf numFmtId="0" fontId="31" fillId="0" borderId="5" xfId="0" applyFont="1" applyBorder="1" applyAlignment="1">
      <alignment horizontal="right" vertical="center"/>
    </xf>
    <xf numFmtId="0" fontId="31" fillId="0" borderId="0" xfId="0" applyFont="1" applyAlignment="1">
      <alignment horizontal="center" vertical="center"/>
    </xf>
    <xf numFmtId="0" fontId="31" fillId="0" borderId="138" xfId="0" applyFont="1" applyBorder="1" applyAlignment="1">
      <alignment vertical="center" shrinkToFit="1"/>
    </xf>
    <xf numFmtId="0" fontId="31" fillId="0" borderId="37" xfId="0" applyFont="1" applyBorder="1" applyAlignment="1">
      <alignment vertical="center" shrinkToFit="1"/>
    </xf>
    <xf numFmtId="0" fontId="31" fillId="0" borderId="37" xfId="0" applyFont="1" applyBorder="1">
      <alignment vertical="center"/>
    </xf>
    <xf numFmtId="0" fontId="31" fillId="3" borderId="88" xfId="0" applyFont="1" applyFill="1" applyBorder="1" applyAlignment="1">
      <alignment vertical="center" shrinkToFit="1"/>
    </xf>
    <xf numFmtId="0" fontId="31" fillId="3" borderId="139" xfId="0" applyFont="1" applyFill="1" applyBorder="1" applyAlignment="1">
      <alignment vertical="center" shrinkToFit="1"/>
    </xf>
    <xf numFmtId="0" fontId="31" fillId="3" borderId="86" xfId="0" applyFont="1" applyFill="1" applyBorder="1" applyAlignment="1">
      <alignment vertical="center" shrinkToFit="1"/>
    </xf>
    <xf numFmtId="0" fontId="31" fillId="3" borderId="80" xfId="0" applyFont="1" applyFill="1" applyBorder="1" applyAlignment="1">
      <alignment vertical="center" shrinkToFit="1"/>
    </xf>
    <xf numFmtId="0" fontId="31" fillId="3" borderId="82" xfId="0" applyFont="1" applyFill="1" applyBorder="1" applyAlignment="1">
      <alignment vertical="center" shrinkToFit="1"/>
    </xf>
    <xf numFmtId="0" fontId="31" fillId="3" borderId="37" xfId="0" applyFont="1" applyFill="1" applyBorder="1" applyAlignment="1">
      <alignment vertical="center" shrinkToFit="1"/>
    </xf>
    <xf numFmtId="0" fontId="31" fillId="12" borderId="86" xfId="0" applyFont="1" applyFill="1" applyBorder="1">
      <alignment vertical="center"/>
    </xf>
    <xf numFmtId="0" fontId="46" fillId="0" borderId="13" xfId="0" applyFont="1" applyBorder="1">
      <alignment vertical="center"/>
    </xf>
    <xf numFmtId="0" fontId="46" fillId="0" borderId="20" xfId="0" applyFont="1" applyBorder="1">
      <alignment vertical="center"/>
    </xf>
    <xf numFmtId="0" fontId="31" fillId="0" borderId="13" xfId="0" applyFont="1" applyBorder="1" applyAlignment="1">
      <alignment horizontal="left" vertical="center" indent="1"/>
    </xf>
    <xf numFmtId="0" fontId="31" fillId="0" borderId="20" xfId="0" applyFont="1" applyBorder="1" applyAlignment="1">
      <alignment horizontal="left" vertical="center" indent="1"/>
    </xf>
    <xf numFmtId="0" fontId="46" fillId="0" borderId="13" xfId="0" applyFont="1" applyBorder="1" applyAlignment="1">
      <alignment horizontal="left" vertical="center" indent="2"/>
    </xf>
    <xf numFmtId="0" fontId="46" fillId="0" borderId="20" xfId="0" applyFont="1" applyBorder="1" applyAlignment="1">
      <alignment horizontal="left" vertical="center" indent="2"/>
    </xf>
    <xf numFmtId="0" fontId="31" fillId="0" borderId="13" xfId="0" applyFont="1" applyBorder="1" applyAlignment="1">
      <alignment horizontal="left" vertical="center" indent="2"/>
    </xf>
    <xf numFmtId="0" fontId="31" fillId="0" borderId="20" xfId="0" applyFont="1" applyBorder="1" applyAlignment="1">
      <alignment horizontal="left" vertical="center" indent="2"/>
    </xf>
    <xf numFmtId="0" fontId="31" fillId="0" borderId="0" xfId="0" applyFont="1" applyAlignment="1">
      <alignment vertical="center" wrapText="1"/>
    </xf>
    <xf numFmtId="0" fontId="31" fillId="0" borderId="26" xfId="0" applyFont="1" applyBorder="1" applyAlignment="1">
      <alignment horizontal="left" vertical="center" indent="1"/>
    </xf>
    <xf numFmtId="0" fontId="31" fillId="0" borderId="15" xfId="0" applyFont="1" applyBorder="1" applyAlignment="1">
      <alignment horizontal="left" vertical="center" indent="1"/>
    </xf>
    <xf numFmtId="0" fontId="124" fillId="0" borderId="0" xfId="0" applyFont="1">
      <alignment vertical="center"/>
    </xf>
    <xf numFmtId="0" fontId="31" fillId="0" borderId="127" xfId="0" applyFont="1" applyBorder="1">
      <alignment vertical="center"/>
    </xf>
    <xf numFmtId="0" fontId="31" fillId="0" borderId="140" xfId="0" applyFont="1" applyBorder="1">
      <alignment vertical="center"/>
    </xf>
    <xf numFmtId="0" fontId="31" fillId="0" borderId="29" xfId="0" applyFont="1" applyBorder="1">
      <alignment vertical="center"/>
    </xf>
    <xf numFmtId="0" fontId="31" fillId="0" borderId="14" xfId="0" applyFont="1" applyBorder="1" applyAlignment="1">
      <alignment horizontal="left" vertical="center" indent="2"/>
    </xf>
    <xf numFmtId="0" fontId="41" fillId="0" borderId="0" xfId="0" applyFont="1" applyAlignment="1">
      <alignment horizontal="left" vertical="top" wrapText="1"/>
    </xf>
    <xf numFmtId="0" fontId="41" fillId="0" borderId="16" xfId="0" applyFont="1" applyBorder="1" applyAlignment="1">
      <alignment vertical="center" wrapText="1"/>
    </xf>
    <xf numFmtId="0" fontId="111" fillId="0" borderId="10" xfId="0" applyFont="1" applyBorder="1" applyAlignment="1">
      <alignment horizontal="left" vertical="center" wrapText="1"/>
    </xf>
    <xf numFmtId="0" fontId="111" fillId="0" borderId="12" xfId="0" applyFont="1" applyBorder="1" applyAlignment="1">
      <alignment horizontal="center" vertical="center" wrapText="1"/>
    </xf>
    <xf numFmtId="0" fontId="111" fillId="0" borderId="16" xfId="0" applyFont="1" applyBorder="1" applyAlignment="1">
      <alignment horizontal="center" vertical="center" wrapText="1"/>
    </xf>
    <xf numFmtId="0" fontId="41" fillId="0" borderId="29" xfId="0" applyFont="1" applyBorder="1" applyAlignment="1">
      <alignment horizontal="left" vertical="center" wrapText="1"/>
    </xf>
    <xf numFmtId="0" fontId="41" fillId="0" borderId="16" xfId="0" applyFont="1" applyBorder="1" applyAlignment="1">
      <alignment horizontal="left" vertical="center" wrapText="1"/>
    </xf>
    <xf numFmtId="0" fontId="111" fillId="0" borderId="12" xfId="0" applyFont="1" applyBorder="1" applyAlignment="1">
      <alignment horizontal="left" vertical="center" wrapText="1"/>
    </xf>
    <xf numFmtId="0" fontId="58" fillId="0" borderId="0" xfId="0" applyFont="1" applyAlignment="1">
      <alignment horizontal="center" vertical="top"/>
    </xf>
    <xf numFmtId="0" fontId="76" fillId="13" borderId="5" xfId="5" quotePrefix="1" applyFont="1" applyFill="1" applyBorder="1" applyAlignment="1">
      <alignment horizontal="center" vertical="center" wrapText="1"/>
    </xf>
    <xf numFmtId="0" fontId="59" fillId="14" borderId="0" xfId="0" applyFont="1" applyFill="1" applyAlignment="1">
      <alignment horizontal="left" vertical="center" shrinkToFit="1"/>
    </xf>
    <xf numFmtId="0" fontId="42" fillId="3" borderId="5" xfId="0" applyFont="1" applyFill="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3" borderId="26" xfId="0" applyFont="1" applyFill="1" applyBorder="1" applyAlignment="1" applyProtection="1">
      <alignment horizontal="center" vertical="center"/>
      <protection locked="0"/>
    </xf>
    <xf numFmtId="207" fontId="4" fillId="14" borderId="0" xfId="0" applyNumberFormat="1" applyFont="1" applyFill="1" applyAlignment="1">
      <alignment horizontal="left" vertical="center" shrinkToFit="1"/>
    </xf>
    <xf numFmtId="207" fontId="4" fillId="2" borderId="0" xfId="0" applyNumberFormat="1" applyFont="1" applyFill="1" applyAlignment="1">
      <alignment horizontal="left" vertical="center" shrinkToFit="1"/>
    </xf>
    <xf numFmtId="0" fontId="7" fillId="3" borderId="5" xfId="10" applyFont="1" applyFill="1" applyBorder="1" applyAlignment="1">
      <alignment horizontal="center" vertical="center" shrinkToFit="1"/>
    </xf>
    <xf numFmtId="0" fontId="40" fillId="3" borderId="5" xfId="10" applyFont="1" applyFill="1" applyBorder="1" applyAlignment="1">
      <alignment horizontal="center" vertical="center" shrinkToFit="1"/>
    </xf>
    <xf numFmtId="0" fontId="7" fillId="3" borderId="6" xfId="10" applyFont="1" applyFill="1" applyBorder="1" applyAlignment="1">
      <alignment vertical="center" shrinkToFit="1"/>
    </xf>
    <xf numFmtId="0" fontId="4" fillId="3" borderId="109" xfId="16" applyFont="1" applyFill="1" applyBorder="1" applyAlignment="1" applyProtection="1">
      <alignment horizontal="center" vertical="center"/>
      <protection locked="0"/>
    </xf>
    <xf numFmtId="0" fontId="4" fillId="3" borderId="6" xfId="16" applyFont="1" applyFill="1" applyBorder="1" applyAlignment="1" applyProtection="1">
      <alignment horizontal="center" vertical="center"/>
      <protection locked="0"/>
    </xf>
    <xf numFmtId="0" fontId="4" fillId="3" borderId="106" xfId="16" applyFont="1" applyFill="1" applyBorder="1" applyAlignment="1" applyProtection="1">
      <alignment horizontal="center" vertical="center"/>
      <protection locked="0"/>
    </xf>
    <xf numFmtId="0" fontId="4" fillId="3" borderId="104" xfId="16" applyFont="1" applyFill="1" applyBorder="1" applyAlignment="1" applyProtection="1">
      <alignment horizontal="center" vertical="center"/>
      <protection locked="0"/>
    </xf>
    <xf numFmtId="0" fontId="4" fillId="3" borderId="99" xfId="10" applyFont="1" applyFill="1" applyBorder="1" applyAlignment="1">
      <alignment horizontal="center" vertical="center" shrinkToFit="1"/>
    </xf>
    <xf numFmtId="0" fontId="7" fillId="3" borderId="103" xfId="16" applyFont="1" applyFill="1" applyBorder="1" applyAlignment="1" applyProtection="1">
      <alignment horizontal="center" vertical="center" shrinkToFit="1"/>
      <protection locked="0"/>
    </xf>
    <xf numFmtId="0" fontId="4" fillId="3" borderId="5" xfId="16" applyFont="1" applyFill="1" applyBorder="1" applyAlignment="1" applyProtection="1">
      <alignment horizontal="center" vertical="center"/>
      <protection locked="0"/>
    </xf>
    <xf numFmtId="0" fontId="7" fillId="3" borderId="123" xfId="16" applyFont="1" applyFill="1" applyBorder="1" applyAlignment="1" applyProtection="1">
      <alignment horizontal="center" vertical="center" shrinkToFit="1"/>
      <protection locked="0"/>
    </xf>
    <xf numFmtId="0" fontId="7" fillId="3" borderId="10" xfId="10" applyFont="1" applyFill="1" applyBorder="1" applyAlignment="1">
      <alignment vertical="center" shrinkToFit="1"/>
    </xf>
    <xf numFmtId="0" fontId="4" fillId="3" borderId="12" xfId="16" applyFont="1" applyFill="1" applyBorder="1" applyAlignment="1" applyProtection="1">
      <alignment horizontal="center" vertical="center"/>
      <protection locked="0"/>
    </xf>
    <xf numFmtId="0" fontId="7" fillId="3" borderId="12" xfId="10" applyFont="1" applyFill="1" applyBorder="1" applyAlignment="1">
      <alignment horizontal="center" vertical="center" shrinkToFit="1"/>
    </xf>
    <xf numFmtId="0" fontId="7" fillId="3" borderId="6" xfId="16" applyFont="1" applyFill="1" applyBorder="1" applyAlignment="1" applyProtection="1">
      <alignment vertical="center" shrinkToFit="1"/>
      <protection locked="0"/>
    </xf>
    <xf numFmtId="0" fontId="7" fillId="3" borderId="105" xfId="16" applyFont="1" applyFill="1" applyBorder="1" applyAlignment="1" applyProtection="1">
      <alignment vertical="center" shrinkToFit="1"/>
      <protection locked="0"/>
    </xf>
    <xf numFmtId="0" fontId="4" fillId="3" borderId="5" xfId="16" applyFont="1" applyFill="1" applyBorder="1" applyAlignment="1" applyProtection="1">
      <alignment horizontal="center" vertical="center" shrinkToFit="1"/>
      <protection locked="0"/>
    </xf>
    <xf numFmtId="0" fontId="4" fillId="3" borderId="12" xfId="16" applyFont="1" applyFill="1" applyBorder="1" applyAlignment="1" applyProtection="1">
      <alignment horizontal="center" vertical="center" shrinkToFit="1"/>
      <protection locked="0"/>
    </xf>
    <xf numFmtId="0" fontId="6" fillId="3" borderId="8" xfId="8" applyFont="1" applyFill="1" applyBorder="1" applyAlignment="1">
      <alignment horizontal="left" vertical="center" wrapText="1"/>
    </xf>
    <xf numFmtId="212" fontId="7" fillId="3" borderId="0" xfId="16" applyNumberFormat="1" applyFont="1" applyFill="1" applyProtection="1">
      <alignment vertical="center"/>
      <protection locked="0"/>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1" fillId="9" borderId="6" xfId="0" applyFont="1" applyFill="1" applyBorder="1" applyAlignment="1">
      <alignment horizontal="left" vertical="center"/>
    </xf>
    <xf numFmtId="0" fontId="40" fillId="0" borderId="29" xfId="5" applyFont="1" applyBorder="1" applyAlignment="1">
      <alignment vertical="top" wrapText="1"/>
    </xf>
    <xf numFmtId="0" fontId="31" fillId="3" borderId="138" xfId="0" applyFont="1" applyFill="1" applyBorder="1" applyAlignment="1">
      <alignment vertical="center" shrinkToFit="1"/>
    </xf>
    <xf numFmtId="0" fontId="31" fillId="3" borderId="79" xfId="0" applyFont="1" applyFill="1" applyBorder="1" applyAlignment="1">
      <alignment vertical="center" shrinkToFit="1"/>
    </xf>
    <xf numFmtId="0" fontId="31" fillId="3" borderId="78" xfId="0" applyFont="1" applyFill="1" applyBorder="1" applyAlignment="1">
      <alignment vertical="center" shrinkToFit="1"/>
    </xf>
    <xf numFmtId="0" fontId="31" fillId="3" borderId="141" xfId="0" applyFont="1" applyFill="1" applyBorder="1" applyAlignment="1">
      <alignment vertical="center" shrinkToFit="1"/>
    </xf>
    <xf numFmtId="0" fontId="43" fillId="0" borderId="142" xfId="5" applyFont="1" applyBorder="1" applyAlignment="1">
      <alignment vertical="center" shrinkToFit="1"/>
    </xf>
    <xf numFmtId="0" fontId="31" fillId="3" borderId="84" xfId="0" applyFont="1" applyFill="1" applyBorder="1" applyAlignment="1">
      <alignment vertical="center" shrinkToFit="1"/>
    </xf>
    <xf numFmtId="0" fontId="76" fillId="0" borderId="12" xfId="5" applyFont="1" applyBorder="1" applyAlignment="1">
      <alignment vertical="top" wrapText="1"/>
    </xf>
    <xf numFmtId="0" fontId="76" fillId="0" borderId="16" xfId="5" applyFont="1" applyBorder="1" applyAlignment="1">
      <alignment vertical="top" wrapText="1"/>
    </xf>
    <xf numFmtId="0" fontId="76" fillId="13" borderId="12" xfId="5" applyFont="1" applyFill="1" applyBorder="1" applyAlignment="1">
      <alignment horizontal="center" vertical="center"/>
    </xf>
    <xf numFmtId="0" fontId="76" fillId="0" borderId="12" xfId="5" applyFont="1" applyBorder="1" applyAlignment="1">
      <alignment horizontal="left" vertical="center" wrapText="1"/>
    </xf>
    <xf numFmtId="0" fontId="76" fillId="0" borderId="29" xfId="5" applyFont="1" applyBorder="1" applyAlignment="1">
      <alignment horizontal="left" vertical="center" wrapText="1"/>
    </xf>
    <xf numFmtId="0" fontId="76" fillId="13" borderId="29" xfId="5" applyFont="1" applyFill="1" applyBorder="1" applyAlignment="1">
      <alignment horizontal="center" vertical="center" wrapText="1"/>
    </xf>
    <xf numFmtId="0" fontId="76" fillId="0" borderId="16" xfId="5" applyFont="1" applyBorder="1" applyAlignment="1">
      <alignment horizontal="left" vertical="center"/>
    </xf>
    <xf numFmtId="0" fontId="76" fillId="13" borderId="14" xfId="5" applyFont="1" applyFill="1" applyBorder="1" applyAlignment="1">
      <alignment horizontal="center" vertical="center"/>
    </xf>
    <xf numFmtId="0" fontId="75" fillId="0" borderId="0" xfId="5" applyFont="1" applyAlignment="1">
      <alignment horizontal="left" vertical="top"/>
    </xf>
    <xf numFmtId="0" fontId="76" fillId="0" borderId="0" xfId="5" applyFont="1" applyAlignment="1">
      <alignment horizontal="left" vertical="top" wrapText="1"/>
    </xf>
    <xf numFmtId="0" fontId="7" fillId="4" borderId="6" xfId="0" applyFont="1" applyFill="1" applyBorder="1" applyAlignment="1">
      <alignment horizontal="center" vertical="center"/>
    </xf>
    <xf numFmtId="0" fontId="7" fillId="4" borderId="8" xfId="0" applyFont="1" applyFill="1" applyBorder="1" applyAlignment="1">
      <alignment horizontal="center" vertical="center"/>
    </xf>
    <xf numFmtId="0" fontId="7" fillId="0" borderId="0" xfId="0" applyFont="1">
      <alignment vertical="center"/>
    </xf>
    <xf numFmtId="0" fontId="13" fillId="0" borderId="12" xfId="0" applyFont="1" applyBorder="1" applyAlignment="1">
      <alignment vertical="center" wrapText="1"/>
    </xf>
    <xf numFmtId="0" fontId="13" fillId="0" borderId="16" xfId="0" applyFont="1" applyBorder="1" applyAlignment="1">
      <alignment vertical="center" wrapText="1"/>
    </xf>
    <xf numFmtId="0" fontId="10" fillId="0" borderId="0" xfId="0" applyFont="1" applyAlignment="1">
      <alignment vertical="center" wrapText="1"/>
    </xf>
    <xf numFmtId="0" fontId="7" fillId="3" borderId="26" xfId="0" applyFont="1" applyFill="1" applyBorder="1" applyProtection="1">
      <alignment vertical="center"/>
      <protection locked="0"/>
    </xf>
    <xf numFmtId="0" fontId="7" fillId="3" borderId="95" xfId="0" applyFont="1" applyFill="1" applyBorder="1" applyProtection="1">
      <alignment vertical="center"/>
      <protection locked="0"/>
    </xf>
    <xf numFmtId="0" fontId="7" fillId="3" borderId="53" xfId="0" applyFont="1" applyFill="1" applyBorder="1" applyProtection="1">
      <alignment vertical="center"/>
      <protection locked="0"/>
    </xf>
    <xf numFmtId="0" fontId="7" fillId="3" borderId="54" xfId="0" applyFont="1" applyFill="1" applyBorder="1" applyProtection="1">
      <alignment vertical="center"/>
      <protection locked="0"/>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0" fontId="13" fillId="0" borderId="6" xfId="0" applyFont="1" applyBorder="1" applyAlignment="1">
      <alignment vertical="center" wrapText="1"/>
    </xf>
    <xf numFmtId="0" fontId="13" fillId="0" borderId="8" xfId="0" applyFont="1" applyBorder="1" applyAlignment="1">
      <alignment vertical="center" wrapText="1"/>
    </xf>
    <xf numFmtId="0" fontId="13" fillId="0" borderId="6" xfId="0" applyFont="1" applyBorder="1">
      <alignment vertical="center"/>
    </xf>
    <xf numFmtId="0" fontId="13" fillId="0" borderId="8" xfId="0" applyFont="1" applyBorder="1">
      <alignment vertical="center"/>
    </xf>
    <xf numFmtId="0" fontId="10" fillId="3" borderId="0" xfId="0" applyFont="1" applyFill="1" applyAlignment="1">
      <alignment vertical="center" wrapText="1"/>
    </xf>
    <xf numFmtId="0" fontId="10" fillId="2" borderId="0" xfId="0" applyFont="1" applyFill="1" applyAlignment="1">
      <alignment vertical="center" wrapText="1"/>
    </xf>
    <xf numFmtId="0" fontId="13" fillId="0" borderId="12" xfId="0" applyFont="1" applyBorder="1" applyAlignment="1">
      <alignment horizontal="left" vertical="center"/>
    </xf>
    <xf numFmtId="0" fontId="13" fillId="0" borderId="16"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12" xfId="0" applyFont="1" applyBorder="1" applyAlignment="1">
      <alignment horizontal="left" vertical="center" wrapText="1"/>
    </xf>
    <xf numFmtId="0" fontId="13" fillId="0" borderId="16" xfId="0" applyFont="1" applyBorder="1" applyAlignment="1">
      <alignment horizontal="left" vertical="center" wrapText="1"/>
    </xf>
    <xf numFmtId="0" fontId="53" fillId="0" borderId="12" xfId="0" applyFont="1" applyBorder="1" applyAlignment="1">
      <alignment horizontal="left" vertical="center" wrapText="1"/>
    </xf>
    <xf numFmtId="0" fontId="53" fillId="0" borderId="16" xfId="0" applyFont="1" applyBorder="1" applyAlignment="1">
      <alignment horizontal="left"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2" xfId="0" applyFont="1" applyBorder="1" applyAlignment="1">
      <alignment horizontal="left" vertical="center" shrinkToFit="1"/>
    </xf>
    <xf numFmtId="0" fontId="13" fillId="0" borderId="16" xfId="0" applyFont="1" applyBorder="1" applyAlignment="1">
      <alignment horizontal="left" vertical="center" shrinkToFit="1"/>
    </xf>
    <xf numFmtId="0" fontId="31" fillId="0" borderId="0" xfId="0" applyFont="1" applyAlignment="1">
      <alignment horizontal="left" vertical="center" wrapText="1"/>
    </xf>
    <xf numFmtId="0" fontId="31" fillId="0" borderId="0" xfId="0" applyFont="1" applyAlignment="1">
      <alignment vertical="center" wrapText="1"/>
    </xf>
    <xf numFmtId="0" fontId="109" fillId="0" borderId="0" xfId="0" applyFont="1" applyAlignment="1">
      <alignment horizontal="left" vertical="center" wrapText="1"/>
    </xf>
    <xf numFmtId="0" fontId="6" fillId="4"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0" borderId="0" xfId="0" applyFont="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10" fillId="7" borderId="0" xfId="0" applyFont="1" applyFill="1" applyAlignment="1">
      <alignment horizontal="left" vertical="center" wrapText="1"/>
    </xf>
    <xf numFmtId="0" fontId="4" fillId="7" borderId="0" xfId="0" applyFont="1" applyFill="1" applyAlignment="1">
      <alignment horizontal="left" vertical="center" wrapText="1"/>
    </xf>
    <xf numFmtId="0" fontId="4" fillId="7" borderId="26" xfId="0" applyFont="1" applyFill="1" applyBorder="1" applyAlignment="1">
      <alignment horizontal="left" vertical="center" wrapText="1"/>
    </xf>
    <xf numFmtId="0" fontId="4" fillId="12" borderId="0" xfId="0" applyFont="1" applyFill="1" applyAlignment="1">
      <alignment horizontal="left" vertical="center"/>
    </xf>
    <xf numFmtId="0" fontId="109" fillId="0" borderId="7" xfId="0" applyFont="1" applyBorder="1" applyAlignment="1">
      <alignment horizontal="left" vertical="center" wrapText="1"/>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16" xfId="0" applyFont="1" applyFill="1" applyBorder="1" applyAlignment="1">
      <alignment horizontal="center" vertical="center"/>
    </xf>
    <xf numFmtId="0" fontId="12" fillId="0" borderId="0" xfId="0" applyFont="1" applyAlignment="1">
      <alignment vertical="center" wrapText="1"/>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2" xfId="0" applyFont="1" applyBorder="1" applyAlignment="1">
      <alignment horizontal="left" vertical="center"/>
    </xf>
    <xf numFmtId="0" fontId="15" fillId="0" borderId="16" xfId="0" applyFont="1" applyBorder="1" applyAlignment="1">
      <alignment horizontal="left" vertical="center"/>
    </xf>
    <xf numFmtId="0" fontId="15" fillId="0" borderId="12" xfId="0" applyFont="1" applyBorder="1" applyAlignment="1">
      <alignment horizontal="left" vertical="center" wrapText="1"/>
    </xf>
    <xf numFmtId="0" fontId="15" fillId="0" borderId="16" xfId="0" applyFont="1" applyBorder="1" applyAlignment="1">
      <alignment horizontal="left" vertical="center" wrapText="1"/>
    </xf>
    <xf numFmtId="0" fontId="15" fillId="0" borderId="6"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6" xfId="0" applyFont="1" applyBorder="1">
      <alignment vertical="center"/>
    </xf>
    <xf numFmtId="0" fontId="15" fillId="0" borderId="8" xfId="0" applyFont="1" applyBorder="1">
      <alignment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15" fillId="0" borderId="12" xfId="0" applyFont="1" applyBorder="1" applyAlignment="1">
      <alignment vertical="center" wrapText="1"/>
    </xf>
    <xf numFmtId="0" fontId="15" fillId="0" borderId="16" xfId="0" applyFont="1" applyBorder="1" applyAlignment="1">
      <alignment vertical="center" wrapText="1"/>
    </xf>
    <xf numFmtId="0" fontId="15" fillId="0" borderId="6" xfId="0" applyFont="1" applyBorder="1" applyAlignment="1">
      <alignment vertical="center" shrinkToFit="1"/>
    </xf>
    <xf numFmtId="0" fontId="15" fillId="0" borderId="8" xfId="0" applyFont="1" applyBorder="1" applyAlignment="1">
      <alignment vertical="center" shrinkToFit="1"/>
    </xf>
    <xf numFmtId="0" fontId="58" fillId="0" borderId="0" xfId="0" applyFont="1" applyAlignment="1">
      <alignment horizontal="left" vertical="top" wrapText="1"/>
    </xf>
    <xf numFmtId="0" fontId="59" fillId="0" borderId="0" xfId="0" applyFont="1" applyAlignment="1">
      <alignment horizontal="justify" vertical="center"/>
    </xf>
    <xf numFmtId="208" fontId="57" fillId="14" borderId="0" xfId="2" applyNumberFormat="1" applyFont="1" applyFill="1" applyAlignment="1">
      <alignment horizontal="right"/>
    </xf>
    <xf numFmtId="0" fontId="59" fillId="0" borderId="0" xfId="0" applyFont="1" applyAlignment="1">
      <alignment horizontal="center" vertical="center"/>
    </xf>
    <xf numFmtId="0" fontId="58" fillId="0" borderId="0" xfId="0" applyFont="1" applyAlignment="1">
      <alignment horizontal="left" vertical="center" wrapText="1"/>
    </xf>
    <xf numFmtId="0" fontId="58" fillId="0" borderId="0" xfId="7" applyFont="1" applyAlignment="1">
      <alignment horizontal="center" vertical="center"/>
    </xf>
    <xf numFmtId="209" fontId="58" fillId="14" borderId="0" xfId="7" applyNumberFormat="1" applyFont="1" applyFill="1" applyAlignment="1">
      <alignment horizontal="right" vertical="center"/>
    </xf>
    <xf numFmtId="0" fontId="57" fillId="3" borderId="0" xfId="7" applyFont="1" applyFill="1" applyAlignment="1" applyProtection="1">
      <alignment vertical="top" wrapText="1"/>
      <protection locked="0"/>
    </xf>
    <xf numFmtId="0" fontId="58" fillId="0" borderId="10" xfId="7" applyFont="1" applyBorder="1">
      <alignment vertical="center"/>
    </xf>
    <xf numFmtId="0" fontId="58" fillId="0" borderId="17" xfId="7" applyFont="1" applyBorder="1">
      <alignment vertical="center"/>
    </xf>
    <xf numFmtId="0" fontId="58" fillId="0" borderId="11" xfId="7" applyFont="1" applyBorder="1">
      <alignment vertical="center"/>
    </xf>
    <xf numFmtId="0" fontId="58" fillId="14" borderId="0" xfId="7" applyFont="1" applyFill="1" applyAlignment="1">
      <alignment horizontal="right" vertical="center"/>
    </xf>
    <xf numFmtId="0" fontId="58" fillId="0" borderId="5" xfId="7" applyFont="1" applyBorder="1">
      <alignment vertical="center"/>
    </xf>
    <xf numFmtId="0" fontId="58" fillId="3" borderId="0" xfId="7" applyFont="1" applyFill="1" applyAlignment="1" applyProtection="1">
      <alignment vertical="top" wrapText="1"/>
      <protection locked="0"/>
    </xf>
    <xf numFmtId="0" fontId="69" fillId="0" borderId="0" xfId="7" applyFont="1" applyAlignment="1">
      <alignment horizontal="left" vertical="center" wrapText="1"/>
    </xf>
    <xf numFmtId="0" fontId="58" fillId="3" borderId="5" xfId="7" applyFont="1" applyFill="1" applyBorder="1" applyAlignment="1" applyProtection="1">
      <alignment horizontal="center" vertical="center"/>
      <protection locked="0"/>
    </xf>
    <xf numFmtId="0" fontId="66" fillId="0" borderId="5" xfId="7" applyFont="1" applyBorder="1" applyAlignment="1">
      <alignment vertical="center" wrapText="1"/>
    </xf>
    <xf numFmtId="0" fontId="6" fillId="0" borderId="0" xfId="0" applyFont="1" applyAlignment="1">
      <alignment horizontal="center" vertical="center" shrinkToFit="1"/>
    </xf>
    <xf numFmtId="0" fontId="6"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4" fillId="0" borderId="0" xfId="0" applyFont="1" applyAlignment="1">
      <alignment horizontal="center" vertical="center" shrinkToFit="1"/>
    </xf>
    <xf numFmtId="58" fontId="4" fillId="14" borderId="0" xfId="0" applyNumberFormat="1" applyFont="1" applyFill="1" applyAlignment="1">
      <alignment horizontal="right" vertical="center"/>
    </xf>
    <xf numFmtId="0" fontId="4" fillId="14" borderId="0" xfId="0" applyFont="1" applyFill="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14" borderId="1" xfId="0" applyFont="1" applyFill="1" applyBorder="1" applyAlignment="1">
      <alignment horizontal="center" vertical="center"/>
    </xf>
    <xf numFmtId="0" fontId="4" fillId="14" borderId="2" xfId="0" applyFont="1" applyFill="1" applyBorder="1" applyAlignment="1">
      <alignment horizontal="center" vertical="center"/>
    </xf>
    <xf numFmtId="0" fontId="4" fillId="14" borderId="3" xfId="0" applyFont="1" applyFill="1" applyBorder="1" applyAlignment="1">
      <alignment horizontal="center" vertical="center"/>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13" fillId="4" borderId="6" xfId="0" applyFont="1" applyFill="1" applyBorder="1">
      <alignment vertical="center"/>
    </xf>
    <xf numFmtId="0" fontId="13" fillId="4" borderId="8" xfId="0" applyFont="1" applyFill="1" applyBorder="1">
      <alignment vertical="center"/>
    </xf>
    <xf numFmtId="0" fontId="14" fillId="4" borderId="6"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4" fillId="4" borderId="6"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4" fillId="0" borderId="0" xfId="0" applyFont="1" applyAlignment="1">
      <alignment horizontal="lef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13" fillId="4" borderId="10" xfId="0" applyFont="1" applyFill="1" applyBorder="1" applyAlignment="1">
      <alignment vertical="center" wrapText="1" shrinkToFit="1"/>
    </xf>
    <xf numFmtId="0" fontId="13" fillId="4" borderId="11" xfId="0" applyFont="1" applyFill="1" applyBorder="1" applyAlignment="1">
      <alignment vertical="center" wrapText="1" shrinkToFit="1"/>
    </xf>
    <xf numFmtId="0" fontId="13" fillId="4" borderId="14" xfId="0" applyFont="1" applyFill="1" applyBorder="1" applyAlignment="1">
      <alignment vertical="center" wrapText="1" shrinkToFit="1"/>
    </xf>
    <xf numFmtId="0" fontId="13" fillId="4" borderId="15" xfId="0" applyFont="1" applyFill="1" applyBorder="1" applyAlignment="1">
      <alignment vertical="center" wrapText="1" shrinkToFit="1"/>
    </xf>
    <xf numFmtId="0" fontId="16" fillId="3" borderId="10" xfId="0" applyFont="1" applyFill="1" applyBorder="1" applyAlignment="1">
      <alignment horizontal="center" vertical="center" shrinkToFit="1"/>
    </xf>
    <xf numFmtId="0" fontId="16" fillId="3" borderId="11" xfId="0" applyFont="1" applyFill="1" applyBorder="1" applyAlignment="1">
      <alignment horizontal="center" vertical="center" shrinkToFit="1"/>
    </xf>
    <xf numFmtId="178" fontId="16" fillId="3" borderId="10" xfId="0" applyNumberFormat="1" applyFont="1" applyFill="1" applyBorder="1" applyAlignment="1">
      <alignment horizontal="center" vertical="center" shrinkToFit="1"/>
    </xf>
    <xf numFmtId="178" fontId="16" fillId="3" borderId="11" xfId="0" applyNumberFormat="1" applyFont="1" applyFill="1" applyBorder="1" applyAlignment="1">
      <alignment horizontal="center" vertical="center" shrinkToFit="1"/>
    </xf>
    <xf numFmtId="0" fontId="15" fillId="3" borderId="14" xfId="0" applyFont="1" applyFill="1" applyBorder="1" applyAlignment="1" applyProtection="1">
      <alignment horizontal="center" vertical="center" shrinkToFit="1"/>
      <protection locked="0"/>
    </xf>
    <xf numFmtId="0" fontId="15" fillId="3" borderId="15" xfId="0" applyFont="1" applyFill="1" applyBorder="1" applyAlignment="1" applyProtection="1">
      <alignment horizontal="center" vertical="center" shrinkToFit="1"/>
      <protection locked="0"/>
    </xf>
    <xf numFmtId="178" fontId="15" fillId="3" borderId="14" xfId="0" applyNumberFormat="1" applyFont="1" applyFill="1" applyBorder="1" applyAlignment="1" applyProtection="1">
      <alignment horizontal="center" vertical="center" shrinkToFit="1"/>
      <protection locked="0"/>
    </xf>
    <xf numFmtId="178" fontId="15" fillId="3" borderId="15" xfId="0" applyNumberFormat="1" applyFont="1" applyFill="1" applyBorder="1" applyAlignment="1" applyProtection="1">
      <alignment horizontal="center" vertical="center" shrinkToFit="1"/>
      <protection locked="0"/>
    </xf>
    <xf numFmtId="0" fontId="15" fillId="3" borderId="10"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178" fontId="15" fillId="3" borderId="10" xfId="0" applyNumberFormat="1" applyFont="1" applyFill="1" applyBorder="1" applyAlignment="1">
      <alignment horizontal="center" vertical="center" shrinkToFit="1"/>
    </xf>
    <xf numFmtId="178" fontId="15" fillId="3" borderId="11" xfId="0" applyNumberFormat="1" applyFont="1" applyFill="1" applyBorder="1" applyAlignment="1">
      <alignment horizontal="center" vertical="center" shrinkToFit="1"/>
    </xf>
    <xf numFmtId="0" fontId="15"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178" fontId="15" fillId="0" borderId="10" xfId="0" applyNumberFormat="1" applyFont="1" applyBorder="1" applyAlignment="1">
      <alignment horizontal="center" vertical="center" shrinkToFit="1"/>
    </xf>
    <xf numFmtId="178" fontId="15" fillId="0" borderId="11" xfId="0" applyNumberFormat="1" applyFont="1" applyBorder="1" applyAlignment="1">
      <alignment horizontal="center" vertical="center" shrinkToFit="1"/>
    </xf>
    <xf numFmtId="0" fontId="15" fillId="0" borderId="14" xfId="0" applyFont="1" applyBorder="1" applyAlignment="1" applyProtection="1">
      <alignment horizontal="center" vertical="center" shrinkToFit="1"/>
      <protection locked="0"/>
    </xf>
    <xf numFmtId="0" fontId="15" fillId="0" borderId="15" xfId="0" applyFont="1" applyBorder="1" applyAlignment="1" applyProtection="1">
      <alignment horizontal="center" vertical="center" shrinkToFit="1"/>
      <protection locked="0"/>
    </xf>
    <xf numFmtId="178" fontId="15" fillId="0" borderId="14" xfId="0" applyNumberFormat="1" applyFont="1" applyBorder="1" applyAlignment="1" applyProtection="1">
      <alignment horizontal="center" vertical="center" shrinkToFit="1"/>
      <protection locked="0"/>
    </xf>
    <xf numFmtId="178" fontId="15" fillId="0" borderId="15" xfId="0" applyNumberFormat="1" applyFont="1" applyBorder="1" applyAlignment="1" applyProtection="1">
      <alignment horizontal="center" vertical="center" shrinkToFit="1"/>
      <protection locked="0"/>
    </xf>
    <xf numFmtId="0" fontId="102" fillId="4" borderId="18" xfId="0" applyFont="1" applyFill="1" applyBorder="1" applyAlignment="1">
      <alignment horizontal="center" vertical="center" wrapText="1"/>
    </xf>
    <xf numFmtId="0" fontId="102" fillId="4" borderId="21"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3" fillId="4" borderId="12" xfId="0" applyFont="1" applyFill="1" applyBorder="1" applyAlignment="1">
      <alignment vertical="center" wrapText="1"/>
    </xf>
    <xf numFmtId="0" fontId="13" fillId="4" borderId="16" xfId="0" applyFont="1" applyFill="1" applyBorder="1" applyAlignment="1">
      <alignment vertical="center" wrapText="1"/>
    </xf>
    <xf numFmtId="180" fontId="17" fillId="3" borderId="10" xfId="1" applyNumberFormat="1" applyFont="1" applyFill="1" applyBorder="1" applyAlignment="1" applyProtection="1">
      <alignment horizontal="right" vertical="center" shrinkToFit="1"/>
    </xf>
    <xf numFmtId="180" fontId="17" fillId="3" borderId="11" xfId="1" applyNumberFormat="1" applyFont="1" applyFill="1" applyBorder="1" applyAlignment="1" applyProtection="1">
      <alignment horizontal="right" vertical="center" shrinkToFit="1"/>
    </xf>
    <xf numFmtId="181" fontId="17" fillId="0" borderId="23" xfId="1" applyNumberFormat="1" applyFont="1" applyFill="1" applyBorder="1" applyAlignment="1" applyProtection="1">
      <alignment horizontal="center" vertical="center" shrinkToFit="1"/>
    </xf>
    <xf numFmtId="181" fontId="17" fillId="0" borderId="24" xfId="1" applyNumberFormat="1" applyFont="1" applyFill="1" applyBorder="1" applyAlignment="1" applyProtection="1">
      <alignment horizontal="center" vertical="center" shrinkToFit="1"/>
    </xf>
    <xf numFmtId="181" fontId="17" fillId="0" borderId="27" xfId="1" applyNumberFormat="1" applyFont="1" applyFill="1" applyBorder="1" applyAlignment="1" applyProtection="1">
      <alignment horizontal="center" vertical="center" shrinkToFit="1"/>
    </xf>
    <xf numFmtId="181" fontId="17" fillId="0" borderId="28" xfId="1" applyNumberFormat="1" applyFont="1" applyFill="1" applyBorder="1" applyAlignment="1" applyProtection="1">
      <alignment horizontal="center" vertical="center" shrinkToFit="1"/>
    </xf>
    <xf numFmtId="182" fontId="17" fillId="3" borderId="26" xfId="1" applyNumberFormat="1" applyFont="1" applyFill="1" applyBorder="1" applyAlignment="1" applyProtection="1">
      <alignment horizontal="right" vertical="center" shrinkToFit="1"/>
      <protection locked="0"/>
    </xf>
    <xf numFmtId="182" fontId="17" fillId="3" borderId="15" xfId="1" applyNumberFormat="1" applyFont="1" applyFill="1" applyBorder="1" applyAlignment="1" applyProtection="1">
      <alignment horizontal="right" vertical="center" shrinkToFit="1"/>
      <protection locked="0"/>
    </xf>
    <xf numFmtId="0" fontId="16" fillId="4" borderId="10" xfId="0" applyFont="1" applyFill="1" applyBorder="1" applyAlignment="1">
      <alignment horizontal="left" wrapText="1"/>
    </xf>
    <xf numFmtId="0" fontId="16" fillId="4" borderId="11" xfId="0" applyFont="1" applyFill="1" applyBorder="1" applyAlignment="1">
      <alignment horizontal="left" wrapText="1"/>
    </xf>
    <xf numFmtId="0" fontId="16" fillId="4" borderId="13" xfId="0" applyFont="1" applyFill="1" applyBorder="1" applyAlignment="1">
      <alignment horizontal="left" wrapText="1"/>
    </xf>
    <xf numFmtId="0" fontId="16" fillId="4" borderId="20" xfId="0" applyFont="1" applyFill="1" applyBorder="1" applyAlignment="1">
      <alignment horizontal="left" wrapText="1"/>
    </xf>
    <xf numFmtId="181" fontId="17" fillId="0" borderId="29" xfId="1" applyNumberFormat="1" applyFont="1" applyFill="1" applyBorder="1" applyAlignment="1" applyProtection="1">
      <alignment horizontal="right" vertical="center" shrinkToFit="1"/>
    </xf>
    <xf numFmtId="181" fontId="17" fillId="0" borderId="16" xfId="1" applyNumberFormat="1" applyFont="1" applyFill="1" applyBorder="1" applyAlignment="1" applyProtection="1">
      <alignment horizontal="right" vertical="center" shrinkToFit="1"/>
    </xf>
    <xf numFmtId="185" fontId="17" fillId="0" borderId="30" xfId="1" applyNumberFormat="1" applyFont="1" applyFill="1" applyBorder="1" applyAlignment="1" applyProtection="1">
      <alignment horizontal="right" vertical="center" shrinkToFit="1"/>
      <protection locked="0"/>
    </xf>
    <xf numFmtId="185" fontId="17" fillId="0" borderId="21" xfId="1" applyNumberFormat="1" applyFont="1" applyFill="1" applyBorder="1" applyAlignment="1" applyProtection="1">
      <alignment horizontal="right" vertical="center" shrinkToFit="1"/>
      <protection locked="0"/>
    </xf>
    <xf numFmtId="183" fontId="17" fillId="0" borderId="25" xfId="0" applyNumberFormat="1" applyFont="1" applyBorder="1" applyAlignment="1" applyProtection="1">
      <alignment horizontal="right" vertical="center" shrinkToFit="1"/>
      <protection locked="0"/>
    </xf>
    <xf numFmtId="183" fontId="17" fillId="0" borderId="22" xfId="0" applyNumberFormat="1" applyFont="1" applyBorder="1" applyAlignment="1" applyProtection="1">
      <alignment horizontal="right" vertical="center" shrinkToFit="1"/>
      <protection locked="0"/>
    </xf>
    <xf numFmtId="186" fontId="6" fillId="0" borderId="10" xfId="1" applyNumberFormat="1" applyFont="1" applyFill="1" applyBorder="1" applyAlignment="1" applyProtection="1">
      <alignment vertical="center" shrinkToFit="1"/>
    </xf>
    <xf numFmtId="186" fontId="6" fillId="0" borderId="14" xfId="1" applyNumberFormat="1" applyFont="1" applyFill="1" applyBorder="1" applyAlignment="1" applyProtection="1">
      <alignment vertical="center" shrinkToFit="1"/>
    </xf>
    <xf numFmtId="186" fontId="6" fillId="0" borderId="17" xfId="1" applyNumberFormat="1" applyFont="1" applyFill="1" applyBorder="1" applyAlignment="1" applyProtection="1">
      <alignment horizontal="center" vertical="center" shrinkToFit="1"/>
    </xf>
    <xf numFmtId="186" fontId="6" fillId="0" borderId="26" xfId="1" applyNumberFormat="1" applyFont="1" applyFill="1" applyBorder="1" applyAlignment="1" applyProtection="1">
      <alignment horizontal="center" vertical="center" shrinkToFit="1"/>
    </xf>
    <xf numFmtId="0" fontId="6" fillId="4" borderId="12" xfId="0" applyFont="1" applyFill="1" applyBorder="1" applyAlignment="1">
      <alignment horizontal="left" vertical="center" wrapText="1"/>
    </xf>
    <xf numFmtId="0" fontId="6" fillId="4" borderId="29" xfId="0" applyFont="1" applyFill="1" applyBorder="1" applyAlignment="1">
      <alignment horizontal="left" vertical="center" wrapText="1"/>
    </xf>
    <xf numFmtId="0" fontId="6" fillId="4" borderId="16" xfId="0" applyFont="1" applyFill="1" applyBorder="1" applyAlignment="1">
      <alignment horizontal="left" vertical="center" wrapText="1"/>
    </xf>
    <xf numFmtId="180" fontId="17" fillId="0" borderId="10" xfId="1" applyNumberFormat="1" applyFont="1" applyFill="1" applyBorder="1" applyAlignment="1" applyProtection="1">
      <alignment horizontal="right" vertical="center" shrinkToFit="1"/>
    </xf>
    <xf numFmtId="180" fontId="17" fillId="0" borderId="11" xfId="1" applyNumberFormat="1" applyFont="1" applyFill="1" applyBorder="1" applyAlignment="1" applyProtection="1">
      <alignment horizontal="right" vertical="center" shrinkToFit="1"/>
    </xf>
    <xf numFmtId="182" fontId="17" fillId="0" borderId="26" xfId="1" applyNumberFormat="1" applyFont="1" applyFill="1" applyBorder="1" applyAlignment="1" applyProtection="1">
      <alignment horizontal="right" vertical="center" shrinkToFit="1"/>
      <protection locked="0"/>
    </xf>
    <xf numFmtId="182" fontId="17" fillId="0" borderId="15" xfId="1" applyNumberFormat="1" applyFont="1" applyFill="1" applyBorder="1" applyAlignment="1" applyProtection="1">
      <alignment horizontal="right" vertical="center" shrinkToFit="1"/>
      <protection locked="0"/>
    </xf>
    <xf numFmtId="0" fontId="13" fillId="4" borderId="12" xfId="0" applyFont="1" applyFill="1" applyBorder="1" applyAlignment="1">
      <alignment horizontal="center" vertical="center" wrapText="1" shrinkToFit="1"/>
    </xf>
    <xf numFmtId="0" fontId="13" fillId="4" borderId="16" xfId="0" applyFont="1" applyFill="1" applyBorder="1" applyAlignment="1">
      <alignment horizontal="center" vertical="center" wrapText="1" shrinkToFit="1"/>
    </xf>
    <xf numFmtId="0" fontId="13" fillId="4" borderId="10" xfId="0" applyFont="1" applyFill="1" applyBorder="1" applyAlignment="1">
      <alignment vertical="center" wrapText="1"/>
    </xf>
    <xf numFmtId="0" fontId="13" fillId="4" borderId="14" xfId="0" applyFont="1" applyFill="1" applyBorder="1" applyAlignment="1">
      <alignment vertical="center" wrapText="1"/>
    </xf>
    <xf numFmtId="180" fontId="17" fillId="0" borderId="17" xfId="1" applyNumberFormat="1" applyFont="1" applyFill="1" applyBorder="1" applyAlignment="1" applyProtection="1">
      <alignment horizontal="right" vertical="center" shrinkToFit="1"/>
    </xf>
    <xf numFmtId="180" fontId="17" fillId="0" borderId="31" xfId="1" applyNumberFormat="1" applyFont="1" applyFill="1" applyBorder="1" applyAlignment="1" applyProtection="1">
      <alignment horizontal="right" vertical="center" shrinkToFit="1"/>
    </xf>
    <xf numFmtId="185" fontId="17" fillId="0" borderId="14" xfId="1" applyNumberFormat="1" applyFont="1" applyFill="1" applyBorder="1" applyAlignment="1" applyProtection="1">
      <alignment horizontal="right" vertical="center" shrinkToFit="1"/>
      <protection locked="0"/>
    </xf>
    <xf numFmtId="185" fontId="17" fillId="0" borderId="26" xfId="1" applyNumberFormat="1" applyFont="1" applyFill="1" applyBorder="1" applyAlignment="1" applyProtection="1">
      <alignment horizontal="right" vertical="center" shrinkToFit="1"/>
      <protection locked="0"/>
    </xf>
    <xf numFmtId="185" fontId="17" fillId="0" borderId="32" xfId="1" applyNumberFormat="1" applyFont="1" applyFill="1" applyBorder="1" applyAlignment="1" applyProtection="1">
      <alignment horizontal="right" vertical="center" shrinkToFit="1"/>
      <protection locked="0"/>
    </xf>
    <xf numFmtId="0" fontId="10" fillId="0" borderId="0" xfId="0" applyFont="1" applyAlignment="1">
      <alignment horizontal="left" vertical="top" wrapText="1"/>
    </xf>
    <xf numFmtId="0" fontId="6" fillId="4" borderId="10" xfId="0" applyFont="1" applyFill="1" applyBorder="1" applyAlignment="1">
      <alignment horizontal="center" vertical="center" wrapText="1" shrinkToFit="1"/>
    </xf>
    <xf numFmtId="0" fontId="6" fillId="4" borderId="17" xfId="0" applyFont="1" applyFill="1" applyBorder="1" applyAlignment="1">
      <alignment horizontal="center" vertical="center" wrapText="1" shrinkToFit="1"/>
    </xf>
    <xf numFmtId="0" fontId="6" fillId="4" borderId="11" xfId="0" applyFont="1" applyFill="1" applyBorder="1" applyAlignment="1">
      <alignment horizontal="center" vertical="center" wrapText="1" shrinkToFit="1"/>
    </xf>
    <xf numFmtId="0" fontId="6" fillId="4" borderId="13" xfId="0" applyFont="1" applyFill="1" applyBorder="1" applyAlignment="1">
      <alignment horizontal="center" vertical="center" wrapText="1" shrinkToFit="1"/>
    </xf>
    <xf numFmtId="0" fontId="6" fillId="4" borderId="0" xfId="0" applyFont="1" applyFill="1" applyAlignment="1">
      <alignment horizontal="center" vertical="center" wrapText="1" shrinkToFit="1"/>
    </xf>
    <xf numFmtId="0" fontId="6" fillId="4" borderId="20" xfId="0" applyFont="1" applyFill="1" applyBorder="1" applyAlignment="1">
      <alignment horizontal="center" vertical="center" wrapText="1" shrinkToFit="1"/>
    </xf>
    <xf numFmtId="187" fontId="18" fillId="3" borderId="12" xfId="1" applyNumberFormat="1" applyFont="1" applyFill="1" applyBorder="1" applyAlignment="1" applyProtection="1">
      <alignment horizontal="right" vertical="center" wrapText="1"/>
    </xf>
    <xf numFmtId="187" fontId="114" fillId="3" borderId="12" xfId="1" applyNumberFormat="1" applyFont="1" applyFill="1" applyBorder="1" applyAlignment="1" applyProtection="1">
      <alignment horizontal="right" vertical="center" wrapText="1"/>
    </xf>
    <xf numFmtId="189" fontId="17" fillId="3" borderId="15" xfId="1" applyNumberFormat="1" applyFont="1" applyFill="1" applyBorder="1" applyAlignment="1" applyProtection="1">
      <alignment horizontal="right" vertical="center" shrinkToFit="1"/>
      <protection locked="0"/>
    </xf>
    <xf numFmtId="189" fontId="17" fillId="3" borderId="16" xfId="1" applyNumberFormat="1" applyFont="1" applyFill="1" applyBorder="1" applyAlignment="1" applyProtection="1">
      <alignment horizontal="right" vertical="center" shrinkToFit="1"/>
      <protection locked="0"/>
    </xf>
    <xf numFmtId="189" fontId="101" fillId="3" borderId="16" xfId="1" applyNumberFormat="1" applyFont="1" applyFill="1" applyBorder="1" applyAlignment="1" applyProtection="1">
      <alignment horizontal="right" vertical="center" shrinkToFit="1"/>
      <protection locked="0"/>
    </xf>
    <xf numFmtId="0" fontId="35" fillId="4" borderId="6" xfId="0" applyFont="1" applyFill="1" applyBorder="1" applyAlignment="1">
      <alignment horizontal="center" vertical="center"/>
    </xf>
    <xf numFmtId="0" fontId="35" fillId="4" borderId="8" xfId="0" applyFont="1" applyFill="1" applyBorder="1" applyAlignment="1">
      <alignment horizontal="center" vertical="center"/>
    </xf>
    <xf numFmtId="0" fontId="6" fillId="4" borderId="17" xfId="0" applyFont="1" applyFill="1" applyBorder="1" applyAlignment="1">
      <alignment horizontal="center" vertical="center"/>
    </xf>
    <xf numFmtId="0" fontId="19" fillId="4" borderId="10" xfId="0" applyFont="1" applyFill="1" applyBorder="1" applyAlignment="1">
      <alignment horizontal="center" vertical="center" wrapText="1" shrinkToFit="1"/>
    </xf>
    <xf numFmtId="0" fontId="19" fillId="4" borderId="17" xfId="0" applyFont="1" applyFill="1" applyBorder="1" applyAlignment="1">
      <alignment horizontal="center" vertical="center" wrapText="1" shrinkToFit="1"/>
    </xf>
    <xf numFmtId="0" fontId="19" fillId="4" borderId="11" xfId="0" applyFont="1" applyFill="1" applyBorder="1" applyAlignment="1">
      <alignment horizontal="center" vertical="center" wrapText="1" shrinkToFit="1"/>
    </xf>
    <xf numFmtId="0" fontId="19" fillId="4" borderId="14" xfId="0" applyFont="1" applyFill="1" applyBorder="1" applyAlignment="1">
      <alignment horizontal="center" vertical="center" wrapText="1" shrinkToFit="1"/>
    </xf>
    <xf numFmtId="0" fontId="19" fillId="4" borderId="26" xfId="0" applyFont="1" applyFill="1" applyBorder="1" applyAlignment="1">
      <alignment horizontal="center" vertical="center" wrapText="1" shrinkToFit="1"/>
    </xf>
    <xf numFmtId="0" fontId="19" fillId="4" borderId="15" xfId="0" applyFont="1" applyFill="1" applyBorder="1" applyAlignment="1">
      <alignment horizontal="center" vertical="center" wrapText="1" shrinkToFit="1"/>
    </xf>
    <xf numFmtId="187" fontId="17" fillId="3" borderId="12" xfId="1" applyNumberFormat="1" applyFont="1" applyFill="1" applyBorder="1" applyAlignment="1" applyProtection="1">
      <alignment horizontal="right" vertical="center" shrinkToFit="1"/>
    </xf>
    <xf numFmtId="187" fontId="101" fillId="3" borderId="12" xfId="1" applyNumberFormat="1" applyFont="1" applyFill="1" applyBorder="1" applyAlignment="1" applyProtection="1">
      <alignment horizontal="right" vertical="center" shrinkToFit="1"/>
    </xf>
    <xf numFmtId="0" fontId="10" fillId="0" borderId="0" xfId="0" applyFont="1" applyAlignment="1">
      <alignment horizontal="left" vertical="center" wrapText="1" shrinkToFit="1"/>
    </xf>
    <xf numFmtId="0" fontId="10" fillId="0" borderId="0" xfId="0" applyFont="1" applyAlignment="1">
      <alignment horizontal="left" vertical="top" wrapText="1" indent="1"/>
    </xf>
    <xf numFmtId="0" fontId="6" fillId="4" borderId="5" xfId="0" applyFont="1" applyFill="1" applyBorder="1" applyAlignment="1">
      <alignment horizontal="center" vertical="center" wrapText="1"/>
    </xf>
    <xf numFmtId="181" fontId="17" fillId="3" borderId="16" xfId="1" applyNumberFormat="1" applyFont="1" applyFill="1" applyBorder="1" applyAlignment="1" applyProtection="1">
      <alignment horizontal="right" vertical="center" shrinkToFit="1"/>
      <protection locked="0"/>
    </xf>
    <xf numFmtId="180" fontId="6" fillId="3" borderId="13" xfId="0" applyNumberFormat="1" applyFont="1" applyFill="1" applyBorder="1" applyAlignment="1">
      <alignment horizontal="center" vertical="center"/>
    </xf>
    <xf numFmtId="180" fontId="6" fillId="3" borderId="0" xfId="0" applyNumberFormat="1" applyFont="1" applyFill="1" applyAlignment="1">
      <alignment horizontal="center" vertical="center"/>
    </xf>
    <xf numFmtId="180" fontId="6" fillId="3" borderId="20" xfId="0" applyNumberFormat="1" applyFont="1" applyFill="1" applyBorder="1" applyAlignment="1">
      <alignment horizontal="center" vertical="center"/>
    </xf>
    <xf numFmtId="0" fontId="14" fillId="3" borderId="6"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wrapText="1"/>
      <protection locked="0"/>
    </xf>
    <xf numFmtId="0" fontId="14" fillId="3" borderId="8" xfId="0" applyFont="1" applyFill="1" applyBorder="1" applyAlignment="1" applyProtection="1">
      <alignment horizontal="left" vertical="center" wrapText="1"/>
      <protection locked="0"/>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20" xfId="0" applyFont="1" applyBorder="1" applyAlignment="1">
      <alignment horizontal="center" vertical="center" wrapText="1"/>
    </xf>
    <xf numFmtId="213" fontId="101" fillId="0" borderId="5" xfId="0" applyNumberFormat="1" applyFont="1" applyBorder="1" applyProtection="1">
      <alignment vertical="center"/>
      <protection locked="0"/>
    </xf>
    <xf numFmtId="0" fontId="6" fillId="4" borderId="10" xfId="0" applyFont="1" applyFill="1" applyBorder="1" applyAlignment="1">
      <alignment horizontal="center" vertical="center" textRotation="255" wrapText="1"/>
    </xf>
    <xf numFmtId="0" fontId="6" fillId="4" borderId="17" xfId="0" applyFont="1" applyFill="1" applyBorder="1" applyAlignment="1">
      <alignment horizontal="center" vertical="center" textRotation="255" wrapText="1"/>
    </xf>
    <xf numFmtId="0" fontId="6" fillId="4" borderId="13" xfId="0" applyFont="1" applyFill="1" applyBorder="1" applyAlignment="1">
      <alignment horizontal="center" vertical="center" textRotation="255" wrapText="1"/>
    </xf>
    <xf numFmtId="0" fontId="6" fillId="4" borderId="0" xfId="0" applyFont="1" applyFill="1" applyAlignment="1">
      <alignment horizontal="center" vertical="center" textRotation="255" wrapText="1"/>
    </xf>
    <xf numFmtId="0" fontId="6" fillId="4" borderId="14" xfId="0" applyFont="1" applyFill="1" applyBorder="1" applyAlignment="1">
      <alignment horizontal="center" vertical="center" textRotation="255" wrapText="1"/>
    </xf>
    <xf numFmtId="0" fontId="6" fillId="4" borderId="26" xfId="0" applyFont="1" applyFill="1" applyBorder="1" applyAlignment="1">
      <alignment horizontal="center" vertical="center" textRotation="255" wrapText="1"/>
    </xf>
    <xf numFmtId="0" fontId="35" fillId="15" borderId="6" xfId="0" applyFont="1" applyFill="1" applyBorder="1" applyProtection="1">
      <alignment vertical="center"/>
      <protection locked="0"/>
    </xf>
    <xf numFmtId="0" fontId="35" fillId="15" borderId="7" xfId="0" applyFont="1" applyFill="1" applyBorder="1" applyProtection="1">
      <alignment vertical="center"/>
      <protection locked="0"/>
    </xf>
    <xf numFmtId="0" fontId="35" fillId="15" borderId="8" xfId="0" applyFont="1" applyFill="1" applyBorder="1" applyProtection="1">
      <alignment vertical="center"/>
      <protection locked="0"/>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83" fillId="5" borderId="6" xfId="0" applyFont="1" applyFill="1" applyBorder="1" applyAlignment="1">
      <alignment horizontal="center" vertical="center" wrapText="1"/>
    </xf>
    <xf numFmtId="0" fontId="83" fillId="5" borderId="7" xfId="0" applyFont="1" applyFill="1" applyBorder="1" applyAlignment="1">
      <alignment horizontal="center" vertical="center" wrapText="1"/>
    </xf>
    <xf numFmtId="0" fontId="83" fillId="5" borderId="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12" xfId="0" applyFont="1" applyFill="1" applyBorder="1" applyAlignment="1">
      <alignment horizontal="center" vertical="center" textRotation="255"/>
    </xf>
    <xf numFmtId="0" fontId="6" fillId="4" borderId="29" xfId="0" applyFont="1" applyFill="1" applyBorder="1" applyAlignment="1">
      <alignment horizontal="center" vertical="center" textRotation="255"/>
    </xf>
    <xf numFmtId="0" fontId="6" fillId="4" borderId="16" xfId="0" applyFont="1" applyFill="1" applyBorder="1" applyAlignment="1">
      <alignment horizontal="center" vertical="center" textRotation="255"/>
    </xf>
    <xf numFmtId="0" fontId="6" fillId="0" borderId="6" xfId="0" applyFont="1" applyBorder="1" applyAlignment="1">
      <alignment vertical="center" wrapText="1" shrinkToFit="1"/>
    </xf>
    <xf numFmtId="0" fontId="6" fillId="0" borderId="7" xfId="0" applyFont="1" applyBorder="1" applyAlignment="1">
      <alignment vertical="center" wrapText="1" shrinkToFit="1"/>
    </xf>
    <xf numFmtId="0" fontId="6" fillId="0" borderId="8" xfId="0" applyFont="1" applyBorder="1" applyAlignment="1">
      <alignment vertical="center" wrapText="1" shrinkToFi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83" fillId="5" borderId="7" xfId="0" applyFont="1" applyFill="1" applyBorder="1" applyAlignment="1">
      <alignment horizontal="center" vertical="center"/>
    </xf>
    <xf numFmtId="0" fontId="83" fillId="5" borderId="8" xfId="0" applyFont="1" applyFill="1" applyBorder="1" applyAlignment="1">
      <alignment horizontal="center" vertical="center"/>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28" fillId="0" borderId="6" xfId="0" applyFont="1" applyBorder="1" applyAlignment="1">
      <alignment vertical="center" wrapText="1"/>
    </xf>
    <xf numFmtId="0" fontId="28" fillId="0" borderId="7" xfId="0" applyFont="1" applyBorder="1" applyAlignment="1">
      <alignment vertical="center" wrapText="1"/>
    </xf>
    <xf numFmtId="0" fontId="28" fillId="0" borderId="8" xfId="0" applyFont="1" applyBorder="1" applyAlignment="1">
      <alignment vertical="center" wrapText="1"/>
    </xf>
    <xf numFmtId="0" fontId="6" fillId="4" borderId="26"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0" fillId="0" borderId="0" xfId="0" applyFont="1" applyAlignment="1">
      <alignment vertical="center" wrapText="1"/>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10" fillId="3" borderId="6" xfId="0" applyFont="1" applyFill="1" applyBorder="1" applyAlignment="1" applyProtection="1">
      <alignment vertical="center" shrinkToFit="1"/>
      <protection locked="0"/>
    </xf>
    <xf numFmtId="0" fontId="10" fillId="3" borderId="7" xfId="0" applyFont="1" applyFill="1" applyBorder="1" applyAlignment="1" applyProtection="1">
      <alignment vertical="center" shrinkToFit="1"/>
      <protection locked="0"/>
    </xf>
    <xf numFmtId="0" fontId="10" fillId="3" borderId="8" xfId="0" applyFont="1" applyFill="1" applyBorder="1" applyAlignment="1" applyProtection="1">
      <alignment vertical="center" shrinkToFit="1"/>
      <protection locked="0"/>
    </xf>
    <xf numFmtId="0" fontId="50" fillId="0" borderId="0" xfId="0" applyFont="1" applyAlignment="1">
      <alignment horizontal="left" vertical="center" wrapText="1"/>
    </xf>
    <xf numFmtId="0" fontId="20" fillId="0" borderId="13" xfId="0" applyFont="1" applyBorder="1" applyAlignment="1">
      <alignment vertical="center" wrapText="1"/>
    </xf>
    <xf numFmtId="0" fontId="20" fillId="0" borderId="0" xfId="0" applyFont="1" applyAlignment="1">
      <alignment vertical="center" wrapText="1"/>
    </xf>
    <xf numFmtId="0" fontId="20" fillId="0" borderId="20" xfId="0" applyFont="1" applyBorder="1" applyAlignment="1">
      <alignment vertical="center" wrapText="1"/>
    </xf>
    <xf numFmtId="0" fontId="20" fillId="0" borderId="13" xfId="0" applyFont="1" applyBorder="1" applyAlignment="1">
      <alignment horizontal="left" vertical="center" wrapText="1"/>
    </xf>
    <xf numFmtId="0" fontId="20" fillId="0" borderId="0" xfId="0" applyFont="1" applyAlignment="1">
      <alignment horizontal="left" vertical="center" wrapText="1"/>
    </xf>
    <xf numFmtId="0" fontId="20" fillId="0" borderId="13" xfId="0" applyFont="1" applyBorder="1" applyAlignment="1">
      <alignment horizontal="left" vertical="center" shrinkToFit="1"/>
    </xf>
    <xf numFmtId="0" fontId="20" fillId="0" borderId="0" xfId="0" applyFont="1" applyAlignment="1">
      <alignment horizontal="left" vertical="center" shrinkToFit="1"/>
    </xf>
    <xf numFmtId="0" fontId="20" fillId="0" borderId="20" xfId="0" applyFont="1" applyBorder="1" applyAlignment="1">
      <alignment horizontal="left" vertical="center" shrinkToFit="1"/>
    </xf>
    <xf numFmtId="0" fontId="35" fillId="3" borderId="6" xfId="0" applyFont="1" applyFill="1" applyBorder="1" applyProtection="1">
      <alignment vertical="center"/>
      <protection locked="0"/>
    </xf>
    <xf numFmtId="0" fontId="35" fillId="3" borderId="7" xfId="0" applyFont="1" applyFill="1" applyBorder="1" applyProtection="1">
      <alignment vertical="center"/>
      <protection locked="0"/>
    </xf>
    <xf numFmtId="0" fontId="35" fillId="3" borderId="8" xfId="0" applyFont="1" applyFill="1" applyBorder="1" applyProtection="1">
      <alignment vertical="center"/>
      <protection locked="0"/>
    </xf>
    <xf numFmtId="0" fontId="10" fillId="0" borderId="13" xfId="0" quotePrefix="1" applyFont="1" applyBorder="1" applyAlignment="1">
      <alignment horizontal="left" vertical="center" shrinkToFit="1"/>
    </xf>
    <xf numFmtId="0" fontId="10" fillId="0" borderId="0" xfId="0" quotePrefix="1" applyFont="1" applyAlignment="1">
      <alignment horizontal="left" vertical="center" shrinkToFit="1"/>
    </xf>
    <xf numFmtId="0" fontId="6" fillId="4" borderId="12"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5" xfId="0" applyFont="1" applyFill="1" applyBorder="1" applyAlignment="1">
      <alignment horizontal="center" vertical="center" shrinkToFit="1"/>
    </xf>
    <xf numFmtId="180" fontId="17" fillId="3" borderId="37" xfId="1" applyNumberFormat="1" applyFont="1" applyFill="1" applyBorder="1" applyAlignment="1" applyProtection="1">
      <alignment horizontal="right" vertical="center" wrapText="1"/>
    </xf>
    <xf numFmtId="192" fontId="17" fillId="6" borderId="10" xfId="1" applyNumberFormat="1" applyFont="1" applyFill="1" applyBorder="1" applyAlignment="1" applyProtection="1">
      <alignment horizontal="right" vertical="center" shrinkToFit="1"/>
    </xf>
    <xf numFmtId="192" fontId="17" fillId="6" borderId="17" xfId="1" applyNumberFormat="1" applyFont="1" applyFill="1" applyBorder="1" applyAlignment="1" applyProtection="1">
      <alignment horizontal="right" vertical="center" shrinkToFit="1"/>
    </xf>
    <xf numFmtId="183" fontId="17" fillId="2" borderId="15" xfId="0" applyNumberFormat="1" applyFont="1" applyFill="1" applyBorder="1" applyAlignment="1">
      <alignment vertical="center" shrinkToFit="1"/>
    </xf>
    <xf numFmtId="183" fontId="17" fillId="2" borderId="16" xfId="0" applyNumberFormat="1" applyFont="1" applyFill="1" applyBorder="1" applyAlignment="1">
      <alignment vertical="center" shrinkToFit="1"/>
    </xf>
    <xf numFmtId="0" fontId="6" fillId="0" borderId="14" xfId="0" applyFont="1" applyBorder="1" applyAlignment="1">
      <alignment horizontal="center" vertical="center"/>
    </xf>
    <xf numFmtId="0" fontId="6" fillId="0" borderId="26" xfId="0" applyFont="1" applyBorder="1" applyAlignment="1">
      <alignment horizontal="center" vertical="center"/>
    </xf>
    <xf numFmtId="0" fontId="6" fillId="0" borderId="15" xfId="0" applyFont="1" applyBorder="1" applyAlignment="1">
      <alignment horizontal="center" vertical="center"/>
    </xf>
    <xf numFmtId="214" fontId="18" fillId="3" borderId="5" xfId="0" applyNumberFormat="1" applyFont="1" applyFill="1" applyBorder="1" applyAlignment="1" applyProtection="1">
      <alignment horizontal="right" vertical="center"/>
      <protection locked="0"/>
    </xf>
    <xf numFmtId="0" fontId="28" fillId="0" borderId="42" xfId="0" applyFont="1" applyBorder="1" applyAlignment="1">
      <alignment horizontal="right" vertical="center"/>
    </xf>
    <xf numFmtId="0" fontId="28" fillId="0" borderId="0" xfId="0" applyFont="1" applyAlignment="1">
      <alignment horizontal="right" vertical="center"/>
    </xf>
    <xf numFmtId="0" fontId="28" fillId="0" borderId="20" xfId="0" applyFont="1" applyBorder="1" applyAlignment="1">
      <alignment horizontal="right" vertical="center"/>
    </xf>
    <xf numFmtId="215" fontId="17" fillId="3" borderId="6" xfId="1" applyNumberFormat="1" applyFont="1" applyFill="1" applyBorder="1" applyAlignment="1" applyProtection="1">
      <alignment horizontal="right" vertical="center" wrapText="1"/>
      <protection locked="0"/>
    </xf>
    <xf numFmtId="215" fontId="17" fillId="3" borderId="7" xfId="1" applyNumberFormat="1" applyFont="1" applyFill="1" applyBorder="1" applyAlignment="1" applyProtection="1">
      <alignment horizontal="right" vertical="center" wrapText="1"/>
      <protection locked="0"/>
    </xf>
    <xf numFmtId="215" fontId="17" fillId="3" borderId="8" xfId="1" applyNumberFormat="1" applyFont="1" applyFill="1" applyBorder="1" applyAlignment="1" applyProtection="1">
      <alignment horizontal="right" vertical="center" wrapText="1"/>
      <protection locked="0"/>
    </xf>
    <xf numFmtId="0" fontId="28" fillId="0" borderId="13" xfId="0" applyFont="1" applyBorder="1" applyAlignment="1">
      <alignment horizontal="right" vertical="center" wrapText="1"/>
    </xf>
    <xf numFmtId="0" fontId="28" fillId="0" borderId="0" xfId="0" applyFont="1" applyAlignment="1">
      <alignment horizontal="right" vertical="center" wrapText="1"/>
    </xf>
    <xf numFmtId="0" fontId="28" fillId="0" borderId="20" xfId="0" applyFont="1" applyBorder="1" applyAlignment="1">
      <alignment horizontal="right" vertical="center" wrapText="1"/>
    </xf>
    <xf numFmtId="182" fontId="17" fillId="2" borderId="16" xfId="1" applyNumberFormat="1" applyFont="1" applyFill="1" applyBorder="1" applyAlignment="1" applyProtection="1">
      <alignment horizontal="right" vertical="center" shrinkToFit="1"/>
    </xf>
    <xf numFmtId="182" fontId="17" fillId="2" borderId="14" xfId="1" applyNumberFormat="1" applyFont="1" applyFill="1" applyBorder="1" applyAlignment="1" applyProtection="1">
      <alignment horizontal="right" vertical="center" shrinkToFit="1"/>
    </xf>
    <xf numFmtId="184" fontId="17" fillId="2" borderId="29" xfId="0" applyNumberFormat="1" applyFont="1" applyFill="1" applyBorder="1" applyAlignment="1">
      <alignment vertical="center" wrapText="1" shrinkToFit="1"/>
    </xf>
    <xf numFmtId="185" fontId="17" fillId="3" borderId="14" xfId="1" applyNumberFormat="1" applyFont="1" applyFill="1" applyBorder="1" applyAlignment="1" applyProtection="1">
      <alignment horizontal="right" shrinkToFit="1"/>
      <protection locked="0"/>
    </xf>
    <xf numFmtId="185" fontId="17" fillId="3" borderId="26" xfId="1" applyNumberFormat="1" applyFont="1" applyFill="1" applyBorder="1" applyAlignment="1" applyProtection="1">
      <alignment horizontal="right" shrinkToFit="1"/>
      <protection locked="0"/>
    </xf>
    <xf numFmtId="185" fontId="17" fillId="3" borderId="15" xfId="1" applyNumberFormat="1" applyFont="1" applyFill="1" applyBorder="1" applyAlignment="1" applyProtection="1">
      <alignment horizontal="right" shrinkToFit="1"/>
      <protection locked="0"/>
    </xf>
    <xf numFmtId="3" fontId="17" fillId="6" borderId="14" xfId="1" applyNumberFormat="1" applyFont="1" applyFill="1" applyBorder="1" applyAlignment="1" applyProtection="1">
      <alignment horizontal="right" vertical="center" shrinkToFit="1"/>
    </xf>
    <xf numFmtId="3" fontId="17" fillId="6" borderId="26" xfId="1" applyNumberFormat="1" applyFont="1" applyFill="1" applyBorder="1" applyAlignment="1" applyProtection="1">
      <alignment horizontal="right" vertical="center" shrinkToFit="1"/>
    </xf>
    <xf numFmtId="183" fontId="17" fillId="2" borderId="16" xfId="0" applyNumberFormat="1" applyFont="1" applyFill="1" applyBorder="1" applyAlignment="1">
      <alignment vertical="center" wrapText="1" shrinkToFit="1"/>
    </xf>
    <xf numFmtId="195" fontId="25" fillId="0" borderId="33" xfId="1" applyNumberFormat="1" applyFont="1" applyFill="1" applyBorder="1" applyAlignment="1" applyProtection="1">
      <alignment horizontal="left" vertical="center"/>
    </xf>
    <xf numFmtId="195" fontId="25" fillId="0" borderId="34" xfId="1" applyNumberFormat="1" applyFont="1" applyFill="1" applyBorder="1" applyAlignment="1" applyProtection="1">
      <alignment horizontal="left" vertical="center"/>
    </xf>
    <xf numFmtId="195" fontId="25" fillId="0" borderId="35" xfId="1" applyNumberFormat="1" applyFont="1" applyFill="1" applyBorder="1" applyAlignment="1" applyProtection="1">
      <alignment horizontal="left" vertical="center"/>
    </xf>
    <xf numFmtId="195" fontId="25" fillId="0" borderId="27" xfId="1" applyNumberFormat="1" applyFont="1" applyFill="1" applyBorder="1" applyAlignment="1" applyProtection="1">
      <alignment horizontal="left" vertical="center"/>
    </xf>
    <xf numFmtId="195" fontId="25" fillId="0" borderId="36" xfId="1" applyNumberFormat="1" applyFont="1" applyFill="1" applyBorder="1" applyAlignment="1" applyProtection="1">
      <alignment horizontal="left" vertical="center"/>
    </xf>
    <xf numFmtId="195" fontId="25" fillId="0" borderId="28" xfId="1" applyNumberFormat="1" applyFont="1" applyFill="1" applyBorder="1" applyAlignment="1" applyProtection="1">
      <alignment horizontal="left" vertical="center"/>
    </xf>
    <xf numFmtId="184" fontId="17" fillId="2" borderId="0" xfId="1" applyNumberFormat="1" applyFont="1" applyFill="1" applyBorder="1" applyAlignment="1" applyProtection="1">
      <alignment horizontal="right" vertical="center" shrinkToFit="1"/>
    </xf>
    <xf numFmtId="184" fontId="17" fillId="2" borderId="20" xfId="1" applyNumberFormat="1" applyFont="1" applyFill="1" applyBorder="1" applyAlignment="1" applyProtection="1">
      <alignment horizontal="right" vertical="center" shrinkToFit="1"/>
    </xf>
    <xf numFmtId="0" fontId="51" fillId="0" borderId="132" xfId="0" applyFont="1" applyBorder="1" applyAlignment="1">
      <alignment vertical="center" wrapText="1"/>
    </xf>
    <xf numFmtId="0" fontId="51" fillId="0" borderId="133" xfId="0" applyFont="1" applyBorder="1" applyAlignment="1">
      <alignment vertical="center" wrapText="1"/>
    </xf>
    <xf numFmtId="0" fontId="51" fillId="0" borderId="0" xfId="0" applyFont="1" applyAlignment="1">
      <alignment vertical="center" wrapText="1"/>
    </xf>
    <xf numFmtId="0" fontId="51" fillId="0" borderId="117" xfId="0" applyFont="1" applyBorder="1" applyAlignment="1">
      <alignment horizontal="left" vertical="center" wrapText="1"/>
    </xf>
    <xf numFmtId="0" fontId="51" fillId="0" borderId="0" xfId="0" applyFont="1" applyAlignment="1">
      <alignment horizontal="left" vertical="center" wrapText="1"/>
    </xf>
    <xf numFmtId="0" fontId="117" fillId="0" borderId="0" xfId="0" applyFont="1" applyAlignment="1">
      <alignment horizontal="left" vertical="center" wrapText="1"/>
    </xf>
    <xf numFmtId="0" fontId="115" fillId="0" borderId="117" xfId="0" applyFont="1" applyBorder="1" applyAlignment="1">
      <alignment horizontal="left" vertical="center" wrapText="1"/>
    </xf>
    <xf numFmtId="0" fontId="115" fillId="0" borderId="0" xfId="0" applyFont="1" applyAlignment="1">
      <alignment horizontal="left" vertical="center" wrapText="1"/>
    </xf>
    <xf numFmtId="0" fontId="51" fillId="0" borderId="129" xfId="0" applyFont="1" applyBorder="1" applyAlignment="1">
      <alignment horizontal="left" vertical="top" wrapText="1"/>
    </xf>
    <xf numFmtId="0" fontId="51" fillId="0" borderId="130" xfId="0" applyFont="1" applyBorder="1" applyAlignment="1">
      <alignment horizontal="left" vertical="top" wrapText="1"/>
    </xf>
    <xf numFmtId="0" fontId="51" fillId="0" borderId="131" xfId="0" applyFont="1" applyBorder="1" applyAlignment="1">
      <alignment horizontal="left" vertical="top" wrapText="1"/>
    </xf>
    <xf numFmtId="0" fontId="51" fillId="0" borderId="117" xfId="0" applyFont="1" applyBorder="1" applyAlignment="1">
      <alignment horizontal="left" vertical="top" wrapText="1"/>
    </xf>
    <xf numFmtId="0" fontId="51" fillId="0" borderId="0" xfId="0" applyFont="1" applyAlignment="1">
      <alignment horizontal="left" vertical="top" wrapText="1"/>
    </xf>
    <xf numFmtId="0" fontId="51" fillId="0" borderId="118" xfId="0" applyFont="1" applyBorder="1" applyAlignment="1">
      <alignment horizontal="left" vertical="top" wrapText="1"/>
    </xf>
    <xf numFmtId="0" fontId="51" fillId="0" borderId="118" xfId="0" applyFont="1" applyBorder="1" applyAlignment="1">
      <alignment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183" fontId="17" fillId="2" borderId="14" xfId="0" applyNumberFormat="1" applyFont="1" applyFill="1" applyBorder="1" applyAlignment="1">
      <alignment vertical="center" wrapText="1" shrinkToFit="1"/>
    </xf>
    <xf numFmtId="183" fontId="17" fillId="2" borderId="26" xfId="0" applyNumberFormat="1" applyFont="1" applyFill="1" applyBorder="1" applyAlignment="1">
      <alignment vertical="center" wrapText="1" shrinkToFit="1"/>
    </xf>
    <xf numFmtId="183" fontId="17" fillId="2" borderId="15" xfId="0" applyNumberFormat="1" applyFont="1" applyFill="1" applyBorder="1" applyAlignment="1">
      <alignment vertical="center" wrapText="1" shrinkToFit="1"/>
    </xf>
    <xf numFmtId="194" fontId="17" fillId="3" borderId="12" xfId="1" applyNumberFormat="1" applyFont="1" applyFill="1" applyBorder="1" applyAlignment="1" applyProtection="1">
      <alignment horizontal="right" vertical="center" shrinkToFit="1"/>
    </xf>
    <xf numFmtId="184" fontId="17" fillId="2" borderId="12" xfId="0" applyNumberFormat="1" applyFont="1" applyFill="1" applyBorder="1" applyAlignment="1">
      <alignment vertical="center" shrinkToFit="1"/>
    </xf>
    <xf numFmtId="185" fontId="17" fillId="3" borderId="16" xfId="1" applyNumberFormat="1" applyFont="1" applyFill="1" applyBorder="1" applyAlignment="1" applyProtection="1">
      <alignment horizontal="right" vertical="center" shrinkToFit="1"/>
      <protection locked="0"/>
    </xf>
    <xf numFmtId="0" fontId="6" fillId="4" borderId="29" xfId="0" applyFont="1" applyFill="1" applyBorder="1" applyAlignment="1">
      <alignment horizontal="center" vertical="center" wrapText="1"/>
    </xf>
    <xf numFmtId="183" fontId="17" fillId="2" borderId="29" xfId="0" applyNumberFormat="1" applyFont="1" applyFill="1" applyBorder="1" applyAlignment="1">
      <alignment vertical="center" shrinkToFit="1"/>
    </xf>
    <xf numFmtId="194" fontId="17" fillId="2" borderId="13" xfId="1" applyNumberFormat="1" applyFont="1" applyFill="1" applyBorder="1" applyAlignment="1" applyProtection="1">
      <alignment horizontal="right" vertical="center" shrinkToFit="1"/>
    </xf>
    <xf numFmtId="194" fontId="17" fillId="2" borderId="0" xfId="1" applyNumberFormat="1" applyFont="1" applyFill="1" applyBorder="1" applyAlignment="1" applyProtection="1">
      <alignment horizontal="right" vertical="center" shrinkToFit="1"/>
    </xf>
    <xf numFmtId="0" fontId="9" fillId="0" borderId="0" xfId="0" applyFont="1" applyAlignment="1">
      <alignment horizontal="center" vertical="center"/>
    </xf>
    <xf numFmtId="0" fontId="12" fillId="0" borderId="0" xfId="0" applyFont="1" applyAlignment="1">
      <alignment horizontal="left" vertical="center"/>
    </xf>
    <xf numFmtId="180" fontId="18" fillId="3" borderId="12" xfId="1" applyNumberFormat="1" applyFont="1" applyFill="1" applyBorder="1" applyAlignment="1" applyProtection="1">
      <alignment horizontal="right" vertical="center" shrinkToFit="1"/>
    </xf>
    <xf numFmtId="0" fontId="20" fillId="0" borderId="0" xfId="0" applyFont="1" applyAlignment="1">
      <alignment vertical="top" wrapText="1"/>
    </xf>
    <xf numFmtId="183" fontId="17" fillId="2" borderId="29" xfId="0" applyNumberFormat="1" applyFont="1" applyFill="1" applyBorder="1" applyAlignment="1">
      <alignment vertical="center" wrapText="1" shrinkToFit="1"/>
    </xf>
    <xf numFmtId="183" fontId="17" fillId="2" borderId="14" xfId="0" applyNumberFormat="1" applyFont="1" applyFill="1" applyBorder="1" applyAlignment="1">
      <alignment vertical="center" shrinkToFit="1"/>
    </xf>
    <xf numFmtId="183" fontId="17" fillId="2" borderId="26" xfId="0" applyNumberFormat="1" applyFont="1" applyFill="1" applyBorder="1" applyAlignment="1">
      <alignment vertical="center" shrinkToFit="1"/>
    </xf>
    <xf numFmtId="192" fontId="101" fillId="0" borderId="10" xfId="1" applyNumberFormat="1" applyFont="1" applyFill="1" applyBorder="1" applyAlignment="1">
      <alignment horizontal="right" vertical="center" shrinkToFit="1"/>
    </xf>
    <xf numFmtId="192" fontId="101" fillId="0" borderId="17" xfId="1" applyNumberFormat="1" applyFont="1" applyFill="1" applyBorder="1" applyAlignment="1">
      <alignment horizontal="right" vertical="center" shrinkToFit="1"/>
    </xf>
    <xf numFmtId="184" fontId="17" fillId="2" borderId="10" xfId="0" applyNumberFormat="1" applyFont="1" applyFill="1" applyBorder="1" applyAlignment="1">
      <alignment vertical="center" shrinkToFit="1"/>
    </xf>
    <xf numFmtId="184" fontId="17" fillId="2" borderId="17" xfId="0" applyNumberFormat="1" applyFont="1" applyFill="1" applyBorder="1" applyAlignment="1">
      <alignment vertical="center" shrinkToFit="1"/>
    </xf>
    <xf numFmtId="184" fontId="17" fillId="2" borderId="11" xfId="0" applyNumberFormat="1" applyFont="1" applyFill="1" applyBorder="1" applyAlignment="1">
      <alignment vertical="center" shrinkToFit="1"/>
    </xf>
    <xf numFmtId="182" fontId="17" fillId="3" borderId="14" xfId="1" applyNumberFormat="1" applyFont="1" applyFill="1" applyBorder="1" applyAlignment="1" applyProtection="1">
      <alignment horizontal="right" vertical="center" shrinkToFit="1"/>
      <protection locked="0"/>
    </xf>
    <xf numFmtId="3" fontId="101" fillId="0" borderId="14" xfId="1" applyNumberFormat="1" applyFont="1" applyFill="1" applyBorder="1" applyAlignment="1">
      <alignment horizontal="right" vertical="center" shrinkToFit="1"/>
    </xf>
    <xf numFmtId="3" fontId="101" fillId="0" borderId="26" xfId="1" applyNumberFormat="1" applyFont="1" applyFill="1" applyBorder="1" applyAlignment="1">
      <alignment horizontal="right" vertical="center" shrinkToFit="1"/>
    </xf>
    <xf numFmtId="0" fontId="6" fillId="4" borderId="13" xfId="0" applyFont="1" applyFill="1" applyBorder="1" applyAlignment="1">
      <alignment horizontal="center" vertical="center" wrapText="1"/>
    </xf>
    <xf numFmtId="195" fontId="26" fillId="0" borderId="34" xfId="1" applyNumberFormat="1" applyFont="1" applyFill="1" applyBorder="1" applyAlignment="1" applyProtection="1">
      <alignment horizontal="left" vertical="center"/>
    </xf>
    <xf numFmtId="195" fontId="26" fillId="0" borderId="35" xfId="1" applyNumberFormat="1" applyFont="1" applyFill="1" applyBorder="1" applyAlignment="1" applyProtection="1">
      <alignment horizontal="left" vertical="center"/>
    </xf>
    <xf numFmtId="195" fontId="26" fillId="0" borderId="36" xfId="1" applyNumberFormat="1" applyFont="1" applyFill="1" applyBorder="1" applyAlignment="1" applyProtection="1">
      <alignment horizontal="left" vertical="center"/>
    </xf>
    <xf numFmtId="195" fontId="26" fillId="0" borderId="28" xfId="1" applyNumberFormat="1" applyFont="1" applyFill="1" applyBorder="1" applyAlignment="1" applyProtection="1">
      <alignment horizontal="left" vertical="center"/>
    </xf>
    <xf numFmtId="0" fontId="35" fillId="4" borderId="5" xfId="0" applyFont="1" applyFill="1" applyBorder="1" applyAlignment="1">
      <alignment horizontal="center" vertical="center"/>
    </xf>
    <xf numFmtId="0" fontId="6" fillId="4" borderId="5" xfId="0" applyFont="1" applyFill="1" applyBorder="1" applyAlignment="1">
      <alignment horizontal="center" vertical="center"/>
    </xf>
    <xf numFmtId="0" fontId="28" fillId="4" borderId="10" xfId="0" applyFont="1" applyFill="1" applyBorder="1" applyAlignment="1">
      <alignment vertical="center" wrapText="1"/>
    </xf>
    <xf numFmtId="0" fontId="28" fillId="4" borderId="11" xfId="0" applyFont="1" applyFill="1" applyBorder="1" applyAlignment="1">
      <alignment vertical="center" wrapText="1"/>
    </xf>
    <xf numFmtId="0" fontId="28" fillId="4" borderId="14" xfId="0" applyFont="1" applyFill="1" applyBorder="1" applyAlignment="1">
      <alignment vertical="center" wrapText="1"/>
    </xf>
    <xf numFmtId="0" fontId="28" fillId="4" borderId="15" xfId="0" applyFont="1" applyFill="1" applyBorder="1" applyAlignment="1">
      <alignment vertical="center" wrapTex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195" fontId="25" fillId="0" borderId="33" xfId="1" applyNumberFormat="1" applyFont="1" applyFill="1" applyBorder="1" applyAlignment="1" applyProtection="1">
      <alignment horizontal="left" vertical="center" shrinkToFit="1"/>
    </xf>
    <xf numFmtId="195" fontId="25" fillId="0" borderId="34" xfId="1" applyNumberFormat="1" applyFont="1" applyFill="1" applyBorder="1" applyAlignment="1" applyProtection="1">
      <alignment horizontal="left" vertical="center" shrinkToFit="1"/>
    </xf>
    <xf numFmtId="195" fontId="25" fillId="0" borderId="35" xfId="1" applyNumberFormat="1" applyFont="1" applyFill="1" applyBorder="1" applyAlignment="1" applyProtection="1">
      <alignment horizontal="left" vertical="center" shrinkToFit="1"/>
    </xf>
    <xf numFmtId="195" fontId="25" fillId="0" borderId="27" xfId="1" applyNumberFormat="1" applyFont="1" applyFill="1" applyBorder="1" applyAlignment="1" applyProtection="1">
      <alignment horizontal="left" vertical="center" shrinkToFit="1"/>
    </xf>
    <xf numFmtId="195" fontId="25" fillId="0" borderId="36" xfId="1" applyNumberFormat="1" applyFont="1" applyFill="1" applyBorder="1" applyAlignment="1" applyProtection="1">
      <alignment horizontal="left" vertical="center" shrinkToFit="1"/>
    </xf>
    <xf numFmtId="195" fontId="25" fillId="0" borderId="28" xfId="1" applyNumberFormat="1" applyFont="1" applyFill="1" applyBorder="1" applyAlignment="1" applyProtection="1">
      <alignment horizontal="left" vertical="center" shrinkToFit="1"/>
    </xf>
    <xf numFmtId="184" fontId="17" fillId="2" borderId="10" xfId="1" applyNumberFormat="1" applyFont="1" applyFill="1" applyBorder="1" applyAlignment="1" applyProtection="1">
      <alignment horizontal="right" vertical="center" shrinkToFit="1"/>
    </xf>
    <xf numFmtId="184" fontId="17" fillId="2" borderId="17" xfId="1" applyNumberFormat="1" applyFont="1" applyFill="1" applyBorder="1" applyAlignment="1" applyProtection="1">
      <alignment horizontal="right" vertical="center" shrinkToFit="1"/>
    </xf>
    <xf numFmtId="184" fontId="17" fillId="2" borderId="11" xfId="1" applyNumberFormat="1" applyFont="1" applyFill="1" applyBorder="1" applyAlignment="1" applyProtection="1">
      <alignment horizontal="right" vertical="center" shrinkToFit="1"/>
    </xf>
    <xf numFmtId="182" fontId="17" fillId="2" borderId="26" xfId="1" applyNumberFormat="1" applyFont="1" applyFill="1" applyBorder="1" applyAlignment="1" applyProtection="1">
      <alignment horizontal="right" vertical="center" shrinkToFit="1"/>
    </xf>
    <xf numFmtId="0" fontId="20" fillId="0" borderId="10" xfId="0" applyFont="1" applyBorder="1" applyAlignment="1">
      <alignment horizontal="left" vertical="center" wrapText="1"/>
    </xf>
    <xf numFmtId="0" fontId="20" fillId="0" borderId="17" xfId="0" applyFont="1" applyBorder="1" applyAlignment="1">
      <alignment horizontal="left" vertical="center" wrapText="1"/>
    </xf>
    <xf numFmtId="0" fontId="20" fillId="0" borderId="11" xfId="0" applyFont="1" applyBorder="1" applyAlignment="1">
      <alignment horizontal="left" vertical="center" wrapText="1"/>
    </xf>
    <xf numFmtId="0" fontId="20" fillId="0" borderId="20" xfId="0" applyFont="1" applyBorder="1" applyAlignment="1">
      <alignment horizontal="left" vertical="center" wrapText="1"/>
    </xf>
    <xf numFmtId="0" fontId="35" fillId="3" borderId="14" xfId="0" applyFont="1" applyFill="1" applyBorder="1" applyAlignment="1" applyProtection="1">
      <alignment horizontal="center" vertical="center" wrapText="1"/>
      <protection locked="0"/>
    </xf>
    <xf numFmtId="0" fontId="35" fillId="3" borderId="15" xfId="0" applyFont="1" applyFill="1" applyBorder="1" applyAlignment="1" applyProtection="1">
      <alignment horizontal="center" vertical="center" wrapText="1"/>
      <protection locked="0"/>
    </xf>
    <xf numFmtId="200" fontId="35" fillId="3" borderId="6" xfId="0" applyNumberFormat="1" applyFont="1" applyFill="1" applyBorder="1" applyAlignment="1" applyProtection="1">
      <alignment horizontal="center" vertical="center" wrapText="1"/>
      <protection locked="0"/>
    </xf>
    <xf numFmtId="200" fontId="35" fillId="3" borderId="7"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19" fillId="0" borderId="5" xfId="0" applyFont="1" applyBorder="1" applyAlignment="1">
      <alignment horizontal="center" vertical="center" shrinkToFit="1"/>
    </xf>
    <xf numFmtId="200" fontId="35" fillId="3" borderId="6" xfId="0" applyNumberFormat="1" applyFont="1" applyFill="1" applyBorder="1" applyAlignment="1" applyProtection="1">
      <alignment horizontal="center" vertical="center"/>
      <protection locked="0"/>
    </xf>
    <xf numFmtId="200" fontId="35" fillId="3" borderId="7" xfId="0" applyNumberFormat="1" applyFont="1" applyFill="1" applyBorder="1" applyAlignment="1" applyProtection="1">
      <alignment horizontal="center" vertical="center"/>
      <protection locked="0"/>
    </xf>
    <xf numFmtId="0" fontId="52" fillId="0" borderId="5" xfId="0" applyFont="1" applyBorder="1" applyAlignment="1" applyProtection="1">
      <alignment horizontal="center" vertical="center"/>
      <protection locked="0"/>
    </xf>
    <xf numFmtId="0" fontId="42" fillId="0" borderId="0" xfId="0" applyFont="1" applyAlignment="1">
      <alignment vertical="top" wrapText="1"/>
    </xf>
    <xf numFmtId="0" fontId="35" fillId="4" borderId="7" xfId="0" applyFont="1" applyFill="1" applyBorder="1" applyAlignment="1">
      <alignment horizontal="center" vertical="center"/>
    </xf>
    <xf numFmtId="0" fontId="35" fillId="4" borderId="10" xfId="0" applyFont="1" applyFill="1" applyBorder="1" applyAlignment="1">
      <alignment horizontal="center" vertical="center"/>
    </xf>
    <xf numFmtId="0" fontId="35" fillId="4" borderId="17" xfId="0" applyFont="1" applyFill="1" applyBorder="1" applyAlignment="1">
      <alignment horizontal="center" vertical="center"/>
    </xf>
    <xf numFmtId="0" fontId="35" fillId="4" borderId="11" xfId="0" applyFont="1" applyFill="1" applyBorder="1" applyAlignment="1">
      <alignment horizontal="center" vertical="center"/>
    </xf>
    <xf numFmtId="0" fontId="51" fillId="0" borderId="53" xfId="0" applyFont="1" applyBorder="1" applyAlignment="1">
      <alignment vertical="top" wrapText="1"/>
    </xf>
    <xf numFmtId="0" fontId="10" fillId="0" borderId="6" xfId="0" applyFont="1" applyBorder="1" applyAlignment="1" applyProtection="1">
      <alignment vertical="center" wrapText="1"/>
      <protection locked="0"/>
    </xf>
    <xf numFmtId="0" fontId="10" fillId="0" borderId="7"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0" fillId="0" borderId="96" xfId="0" applyFont="1" applyBorder="1" applyAlignment="1">
      <alignment vertical="center" wrapText="1"/>
    </xf>
    <xf numFmtId="0" fontId="42" fillId="0" borderId="48" xfId="0" applyFont="1" applyBorder="1" applyAlignment="1">
      <alignment vertical="center" wrapText="1"/>
    </xf>
    <xf numFmtId="0" fontId="35" fillId="4" borderId="10"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35" fillId="4" borderId="11" xfId="0" applyFont="1" applyFill="1" applyBorder="1" applyAlignment="1">
      <alignment horizontal="center" vertical="center" wrapText="1"/>
    </xf>
    <xf numFmtId="0" fontId="42" fillId="0" borderId="0" xfId="0" applyFont="1" applyAlignment="1">
      <alignment horizontal="left" vertical="center" wrapText="1"/>
    </xf>
    <xf numFmtId="0" fontId="35" fillId="3" borderId="6" xfId="0" applyFont="1" applyFill="1" applyBorder="1" applyAlignment="1" applyProtection="1">
      <alignment horizontal="center" vertical="center" wrapText="1"/>
      <protection locked="0"/>
    </xf>
    <xf numFmtId="0" fontId="35" fillId="3" borderId="8" xfId="0" applyFont="1" applyFill="1" applyBorder="1" applyAlignment="1" applyProtection="1">
      <alignment horizontal="center" vertical="center" wrapText="1"/>
      <protection locked="0"/>
    </xf>
    <xf numFmtId="0" fontId="102" fillId="0" borderId="13" xfId="0" applyFont="1" applyBorder="1" applyAlignment="1">
      <alignment horizontal="left" vertical="center" wrapText="1"/>
    </xf>
    <xf numFmtId="0" fontId="102" fillId="0" borderId="0" xfId="0" applyFont="1" applyAlignment="1">
      <alignment horizontal="left" vertical="center" wrapText="1"/>
    </xf>
    <xf numFmtId="0" fontId="35"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0" xfId="0" applyFont="1" applyAlignment="1">
      <alignment horizontal="left" vertical="center" wrapText="1"/>
    </xf>
    <xf numFmtId="0" fontId="24" fillId="5" borderId="10" xfId="0" applyFont="1" applyFill="1" applyBorder="1" applyAlignment="1">
      <alignment horizontal="center" vertical="center"/>
    </xf>
    <xf numFmtId="0" fontId="24" fillId="5" borderId="17" xfId="0" applyFont="1" applyFill="1" applyBorder="1" applyAlignment="1">
      <alignment horizontal="center" vertical="center"/>
    </xf>
    <xf numFmtId="0" fontId="6" fillId="4" borderId="5" xfId="0" applyFont="1" applyFill="1" applyBorder="1" applyAlignment="1">
      <alignment horizontal="center" vertical="center" textRotation="255"/>
    </xf>
    <xf numFmtId="0" fontId="6" fillId="0" borderId="10" xfId="0" applyFont="1" applyBorder="1" applyAlignment="1">
      <alignment vertical="center" textRotation="255" wrapText="1"/>
    </xf>
    <xf numFmtId="0" fontId="6" fillId="0" borderId="11" xfId="0" applyFont="1" applyBorder="1" applyAlignment="1">
      <alignment vertical="center" textRotation="255" wrapText="1"/>
    </xf>
    <xf numFmtId="0" fontId="6" fillId="0" borderId="13" xfId="0" applyFont="1" applyBorder="1" applyAlignment="1">
      <alignment vertical="center" textRotation="255" wrapText="1"/>
    </xf>
    <xf numFmtId="0" fontId="6" fillId="0" borderId="20" xfId="0" applyFont="1" applyBorder="1" applyAlignment="1">
      <alignment vertical="center" textRotation="255"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51" fillId="0" borderId="13" xfId="0" applyFont="1" applyBorder="1" applyAlignment="1">
      <alignment horizontal="right" vertical="center" wrapText="1"/>
    </xf>
    <xf numFmtId="0" fontId="51" fillId="0" borderId="0" xfId="0" applyFont="1" applyAlignment="1">
      <alignment horizontal="right" vertical="center" wrapText="1"/>
    </xf>
    <xf numFmtId="0" fontId="51" fillId="0" borderId="20" xfId="0" applyFont="1" applyBorder="1" applyAlignment="1">
      <alignment horizontal="right" vertical="center" wrapText="1"/>
    </xf>
    <xf numFmtId="0" fontId="51" fillId="0" borderId="20" xfId="0" applyFont="1" applyBorder="1" applyAlignment="1">
      <alignment vertical="center" wrapText="1"/>
    </xf>
    <xf numFmtId="0" fontId="6" fillId="0" borderId="0" xfId="0" applyFont="1" applyAlignment="1">
      <alignment horizontal="center" vertical="center"/>
    </xf>
    <xf numFmtId="0" fontId="99" fillId="0" borderId="13" xfId="0" applyFont="1" applyBorder="1" applyAlignment="1">
      <alignment vertical="center" wrapText="1"/>
    </xf>
    <xf numFmtId="0" fontId="99" fillId="0" borderId="0" xfId="0" applyFont="1" applyAlignment="1">
      <alignment vertical="center" wrapText="1"/>
    </xf>
    <xf numFmtId="3" fontId="17" fillId="0" borderId="0" xfId="1" applyNumberFormat="1" applyFont="1" applyFill="1" applyBorder="1" applyAlignment="1">
      <alignment horizontal="right" vertical="center" shrinkToFit="1"/>
    </xf>
    <xf numFmtId="192" fontId="17" fillId="0" borderId="0" xfId="1" applyNumberFormat="1" applyFont="1" applyFill="1" applyBorder="1" applyAlignment="1">
      <alignment horizontal="right" vertical="center" shrinkToFit="1"/>
    </xf>
    <xf numFmtId="0" fontId="10" fillId="0" borderId="0" xfId="0" applyFont="1" applyAlignment="1">
      <alignment horizontal="center" vertical="center" wrapText="1"/>
    </xf>
    <xf numFmtId="0" fontId="20" fillId="0" borderId="129" xfId="0" applyFont="1" applyBorder="1" applyAlignment="1">
      <alignment horizontal="left" vertical="center" wrapText="1"/>
    </xf>
    <xf numFmtId="0" fontId="20" fillId="0" borderId="130" xfId="0" applyFont="1" applyBorder="1" applyAlignment="1">
      <alignment horizontal="left" vertical="center" wrapText="1"/>
    </xf>
    <xf numFmtId="0" fontId="20" fillId="0" borderId="131" xfId="0" applyFont="1" applyBorder="1" applyAlignment="1">
      <alignment horizontal="left" vertical="center" wrapText="1"/>
    </xf>
    <xf numFmtId="0" fontId="20" fillId="0" borderId="117" xfId="0" applyFont="1" applyBorder="1" applyAlignment="1">
      <alignment horizontal="left" vertical="center" wrapText="1"/>
    </xf>
    <xf numFmtId="0" fontId="20" fillId="0" borderId="118" xfId="0" applyFont="1" applyBorder="1" applyAlignment="1">
      <alignment horizontal="left" vertical="center" wrapText="1"/>
    </xf>
    <xf numFmtId="181" fontId="17" fillId="3" borderId="6" xfId="1" applyNumberFormat="1" applyFont="1" applyFill="1" applyBorder="1" applyAlignment="1" applyProtection="1">
      <alignment horizontal="right" vertical="center" shrinkToFit="1"/>
      <protection locked="0"/>
    </xf>
    <xf numFmtId="181" fontId="17" fillId="3" borderId="8" xfId="1" applyNumberFormat="1" applyFont="1" applyFill="1" applyBorder="1" applyAlignment="1" applyProtection="1">
      <alignment horizontal="right" vertical="center" shrinkToFit="1"/>
      <protection locked="0"/>
    </xf>
    <xf numFmtId="0" fontId="7" fillId="0" borderId="0" xfId="0" applyFont="1" applyAlignment="1">
      <alignment horizontal="center" vertical="center" wrapText="1"/>
    </xf>
    <xf numFmtId="0" fontId="52" fillId="0" borderId="6" xfId="0" applyFont="1" applyBorder="1" applyAlignment="1" applyProtection="1">
      <alignment horizontal="center" vertical="center"/>
      <protection locked="0"/>
    </xf>
    <xf numFmtId="0" fontId="52" fillId="0" borderId="7" xfId="0" applyFont="1" applyBorder="1" applyAlignment="1" applyProtection="1">
      <alignment horizontal="center" vertical="center"/>
      <protection locked="0"/>
    </xf>
    <xf numFmtId="0" fontId="52" fillId="0" borderId="8" xfId="0" applyFont="1" applyBorder="1" applyAlignment="1" applyProtection="1">
      <alignment horizontal="center" vertical="center"/>
      <protection locked="0"/>
    </xf>
    <xf numFmtId="183" fontId="17" fillId="6" borderId="6" xfId="0" applyNumberFormat="1" applyFont="1" applyFill="1" applyBorder="1" applyAlignment="1" applyProtection="1">
      <alignment horizontal="center" vertical="center" shrinkToFit="1"/>
      <protection locked="0"/>
    </xf>
    <xf numFmtId="183" fontId="17" fillId="6" borderId="7" xfId="0" applyNumberFormat="1" applyFont="1" applyFill="1" applyBorder="1" applyAlignment="1" applyProtection="1">
      <alignment horizontal="center" vertical="center" shrinkToFit="1"/>
      <protection locked="0"/>
    </xf>
    <xf numFmtId="183" fontId="17" fillId="6" borderId="8" xfId="0" applyNumberFormat="1" applyFont="1" applyFill="1" applyBorder="1" applyAlignment="1" applyProtection="1">
      <alignment horizontal="center" vertical="center" shrinkToFit="1"/>
      <protection locked="0"/>
    </xf>
    <xf numFmtId="0" fontId="51" fillId="0" borderId="53" xfId="0" applyFont="1" applyBorder="1" applyAlignment="1">
      <alignment horizontal="left" vertical="top" wrapText="1"/>
    </xf>
    <xf numFmtId="0" fontId="51" fillId="0" borderId="0" xfId="0" applyFont="1" applyAlignment="1">
      <alignment horizontal="left" vertical="center" shrinkToFit="1"/>
    </xf>
    <xf numFmtId="0" fontId="51" fillId="0" borderId="20" xfId="0" applyFont="1" applyBorder="1" applyAlignment="1">
      <alignment horizontal="left" vertical="center" shrinkToFit="1"/>
    </xf>
    <xf numFmtId="0" fontId="30" fillId="0" borderId="13" xfId="0" applyFont="1" applyBorder="1" applyAlignment="1">
      <alignment vertical="center" wrapText="1"/>
    </xf>
    <xf numFmtId="0" fontId="30" fillId="6" borderId="13" xfId="0" applyFont="1" applyFill="1" applyBorder="1" applyAlignment="1">
      <alignment vertical="center" wrapText="1"/>
    </xf>
    <xf numFmtId="0" fontId="30" fillId="6" borderId="0" xfId="0" applyFont="1" applyFill="1" applyAlignment="1">
      <alignment vertical="center" wrapText="1"/>
    </xf>
    <xf numFmtId="0" fontId="0" fillId="0" borderId="16" xfId="0" applyBorder="1" applyAlignment="1">
      <alignment horizontal="center" vertical="center" textRotation="255"/>
    </xf>
    <xf numFmtId="0" fontId="51" fillId="0" borderId="10" xfId="0" applyFont="1" applyBorder="1" applyAlignment="1">
      <alignment horizontal="left" vertical="top" wrapText="1"/>
    </xf>
    <xf numFmtId="0" fontId="51" fillId="0" borderId="17" xfId="0" applyFont="1" applyBorder="1" applyAlignment="1">
      <alignment horizontal="left" vertical="top" wrapText="1"/>
    </xf>
    <xf numFmtId="0" fontId="51" fillId="0" borderId="13" xfId="0" applyFont="1" applyBorder="1" applyAlignment="1">
      <alignment horizontal="left" vertical="top" wrapText="1"/>
    </xf>
    <xf numFmtId="0" fontId="51" fillId="0" borderId="0" xfId="0" applyFont="1" applyAlignment="1">
      <alignment vertical="top" wrapText="1"/>
    </xf>
    <xf numFmtId="192" fontId="17" fillId="0" borderId="0" xfId="1" applyNumberFormat="1" applyFont="1" applyFill="1" applyBorder="1" applyAlignment="1">
      <alignment horizontal="right" vertical="center" wrapText="1" shrinkToFit="1"/>
    </xf>
    <xf numFmtId="182" fontId="17" fillId="2" borderId="10" xfId="1" applyNumberFormat="1" applyFont="1" applyFill="1" applyBorder="1" applyAlignment="1" applyProtection="1">
      <alignment horizontal="right" vertical="center" shrinkToFit="1"/>
    </xf>
    <xf numFmtId="182" fontId="17" fillId="2" borderId="17" xfId="1" applyNumberFormat="1" applyFont="1" applyFill="1" applyBorder="1" applyAlignment="1" applyProtection="1">
      <alignment horizontal="right" vertical="center" shrinkToFit="1"/>
    </xf>
    <xf numFmtId="182" fontId="17" fillId="2" borderId="11" xfId="1" applyNumberFormat="1" applyFont="1" applyFill="1" applyBorder="1" applyAlignment="1" applyProtection="1">
      <alignment horizontal="right" vertical="center" shrinkToFit="1"/>
    </xf>
    <xf numFmtId="182" fontId="17" fillId="2" borderId="15" xfId="1" applyNumberFormat="1" applyFont="1" applyFill="1" applyBorder="1" applyAlignment="1" applyProtection="1">
      <alignment horizontal="right" vertical="center" shrinkToFit="1"/>
    </xf>
    <xf numFmtId="182" fontId="17" fillId="3" borderId="13" xfId="1" applyNumberFormat="1" applyFont="1" applyFill="1" applyBorder="1" applyAlignment="1" applyProtection="1">
      <alignment horizontal="right" vertical="center" shrinkToFit="1"/>
      <protection locked="0"/>
    </xf>
    <xf numFmtId="182" fontId="17" fillId="3" borderId="0" xfId="1" applyNumberFormat="1" applyFont="1" applyFill="1" applyBorder="1" applyAlignment="1" applyProtection="1">
      <alignment horizontal="right" vertical="center" shrinkToFit="1"/>
      <protection locked="0"/>
    </xf>
    <xf numFmtId="182" fontId="17" fillId="3" borderId="20" xfId="1" applyNumberFormat="1" applyFont="1" applyFill="1" applyBorder="1" applyAlignment="1" applyProtection="1">
      <alignment horizontal="right" vertical="center" shrinkToFit="1"/>
      <protection locked="0"/>
    </xf>
    <xf numFmtId="183" fontId="17" fillId="2" borderId="10" xfId="0" applyNumberFormat="1" applyFont="1" applyFill="1" applyBorder="1" applyAlignment="1">
      <alignment vertical="center" wrapText="1" shrinkToFit="1"/>
    </xf>
    <xf numFmtId="183" fontId="17" fillId="2" borderId="17" xfId="0" applyNumberFormat="1" applyFont="1" applyFill="1" applyBorder="1" applyAlignment="1">
      <alignment vertical="center" wrapText="1" shrinkToFit="1"/>
    </xf>
    <xf numFmtId="183" fontId="17" fillId="2" borderId="11" xfId="0" applyNumberFormat="1" applyFont="1" applyFill="1" applyBorder="1" applyAlignment="1">
      <alignment vertical="center" wrapText="1" shrinkToFit="1"/>
    </xf>
    <xf numFmtId="0" fontId="51" fillId="6" borderId="17" xfId="0" applyFont="1" applyFill="1" applyBorder="1" applyAlignment="1">
      <alignment horizontal="left" vertical="center" wrapText="1"/>
    </xf>
    <xf numFmtId="0" fontId="35" fillId="4" borderId="5" xfId="0" applyFont="1" applyFill="1" applyBorder="1" applyAlignment="1">
      <alignment horizontal="center" vertical="center" wrapText="1"/>
    </xf>
    <xf numFmtId="0" fontId="35" fillId="3" borderId="7"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197" fontId="17" fillId="0" borderId="0" xfId="1" applyNumberFormat="1" applyFont="1" applyFill="1" applyBorder="1" applyAlignment="1">
      <alignment horizontal="right" vertical="center" shrinkToFit="1"/>
    </xf>
    <xf numFmtId="0" fontId="105" fillId="0" borderId="0" xfId="0" applyFont="1" applyAlignment="1">
      <alignment vertical="center" wrapText="1"/>
    </xf>
    <xf numFmtId="0" fontId="35" fillId="4" borderId="63" xfId="0" applyFont="1" applyFill="1" applyBorder="1" applyAlignment="1">
      <alignment horizontal="center" vertical="center" wrapText="1"/>
    </xf>
    <xf numFmtId="0" fontId="35" fillId="4" borderId="16" xfId="0" applyFont="1" applyFill="1" applyBorder="1" applyAlignment="1">
      <alignment horizontal="center" vertical="center" wrapText="1"/>
    </xf>
    <xf numFmtId="194" fontId="101" fillId="2" borderId="64" xfId="1" applyNumberFormat="1" applyFont="1" applyFill="1" applyBorder="1" applyAlignment="1" applyProtection="1">
      <alignment horizontal="right" vertical="center" shrinkToFit="1"/>
    </xf>
    <xf numFmtId="194" fontId="101" fillId="2" borderId="65" xfId="1" applyNumberFormat="1" applyFont="1" applyFill="1" applyBorder="1" applyAlignment="1" applyProtection="1">
      <alignment horizontal="right" vertical="center" shrinkToFit="1"/>
    </xf>
    <xf numFmtId="194" fontId="101" fillId="2" borderId="69" xfId="1" applyNumberFormat="1" applyFont="1" applyFill="1" applyBorder="1" applyAlignment="1" applyProtection="1">
      <alignment horizontal="right" vertical="center" shrinkToFit="1"/>
    </xf>
    <xf numFmtId="197" fontId="101" fillId="0" borderId="33" xfId="1" applyNumberFormat="1" applyFont="1" applyFill="1" applyBorder="1" applyAlignment="1">
      <alignment horizontal="right" vertical="center" shrinkToFit="1"/>
    </xf>
    <xf numFmtId="197" fontId="101" fillId="0" borderId="34" xfId="1" applyNumberFormat="1" applyFont="1" applyFill="1" applyBorder="1" applyAlignment="1">
      <alignment horizontal="right" vertical="center" shrinkToFit="1"/>
    </xf>
    <xf numFmtId="197" fontId="101" fillId="0" borderId="35" xfId="1" applyNumberFormat="1" applyFont="1" applyFill="1" applyBorder="1" applyAlignment="1">
      <alignment horizontal="right" vertical="center" shrinkToFit="1"/>
    </xf>
    <xf numFmtId="197" fontId="101" fillId="0" borderId="27" xfId="1" applyNumberFormat="1" applyFont="1" applyFill="1" applyBorder="1" applyAlignment="1">
      <alignment horizontal="right" vertical="center" shrinkToFit="1"/>
    </xf>
    <xf numFmtId="197" fontId="101" fillId="0" borderId="36" xfId="1" applyNumberFormat="1" applyFont="1" applyFill="1" applyBorder="1" applyAlignment="1">
      <alignment horizontal="right" vertical="center" shrinkToFit="1"/>
    </xf>
    <xf numFmtId="197" fontId="101" fillId="0" borderId="28" xfId="1" applyNumberFormat="1" applyFont="1" applyFill="1" applyBorder="1" applyAlignment="1">
      <alignment horizontal="right" vertical="center" shrinkToFit="1"/>
    </xf>
    <xf numFmtId="0" fontId="7" fillId="0" borderId="0" xfId="0" applyFont="1" applyAlignment="1">
      <alignment horizontal="left" vertical="center" shrinkToFit="1"/>
    </xf>
    <xf numFmtId="0" fontId="6" fillId="4" borderId="6" xfId="0" applyFont="1" applyFill="1" applyBorder="1" applyAlignment="1">
      <alignment horizontal="center" vertical="top" wrapText="1"/>
    </xf>
    <xf numFmtId="0" fontId="6" fillId="4" borderId="7" xfId="0" applyFont="1" applyFill="1" applyBorder="1" applyAlignment="1">
      <alignment horizontal="center" vertical="top" wrapText="1"/>
    </xf>
    <xf numFmtId="0" fontId="6" fillId="4" borderId="8" xfId="0" applyFont="1" applyFill="1" applyBorder="1" applyAlignment="1">
      <alignment horizontal="center" vertical="top" wrapText="1"/>
    </xf>
    <xf numFmtId="0" fontId="41" fillId="3" borderId="5" xfId="0" applyFont="1" applyFill="1" applyBorder="1" applyAlignment="1" applyProtection="1">
      <alignment horizontal="center" vertical="center"/>
      <protection locked="0"/>
    </xf>
    <xf numFmtId="206" fontId="101" fillId="0" borderId="5" xfId="1" applyNumberFormat="1" applyFont="1" applyFill="1" applyBorder="1" applyAlignment="1">
      <alignment horizontal="right" vertical="center" shrinkToFit="1"/>
    </xf>
    <xf numFmtId="0" fontId="20" fillId="0" borderId="55" xfId="0" applyFont="1" applyBorder="1" applyAlignment="1">
      <alignment vertical="center" wrapText="1"/>
    </xf>
    <xf numFmtId="0" fontId="20" fillId="0" borderId="56" xfId="0" applyFont="1" applyBorder="1" applyAlignment="1">
      <alignment vertical="center" wrapText="1"/>
    </xf>
    <xf numFmtId="0" fontId="20" fillId="0" borderId="5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0" borderId="60" xfId="0" applyFont="1" applyBorder="1" applyAlignment="1">
      <alignment vertical="center" wrapText="1"/>
    </xf>
    <xf numFmtId="0" fontId="20" fillId="0" borderId="61" xfId="0" applyFont="1" applyBorder="1" applyAlignment="1">
      <alignment vertical="center" wrapText="1"/>
    </xf>
    <xf numFmtId="0" fontId="20" fillId="0" borderId="62" xfId="0" applyFont="1" applyBorder="1" applyAlignment="1">
      <alignment vertical="center" wrapTex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7" xfId="0" applyFont="1" applyFill="1" applyBorder="1" applyAlignment="1">
      <alignment horizontal="center" vertical="center" wrapText="1"/>
    </xf>
    <xf numFmtId="210" fontId="17" fillId="0" borderId="0" xfId="1" applyNumberFormat="1" applyFont="1" applyFill="1" applyBorder="1" applyAlignment="1">
      <alignment horizontal="right" shrinkToFit="1"/>
    </xf>
    <xf numFmtId="193" fontId="18" fillId="0" borderId="0" xfId="1" applyNumberFormat="1" applyFont="1" applyFill="1" applyBorder="1" applyAlignment="1">
      <alignment horizontal="center" shrinkToFit="1"/>
    </xf>
    <xf numFmtId="38" fontId="17" fillId="3" borderId="10" xfId="1" applyFont="1" applyFill="1" applyBorder="1" applyAlignment="1" applyProtection="1">
      <alignment horizontal="center" shrinkToFit="1"/>
      <protection locked="0"/>
    </xf>
    <xf numFmtId="38" fontId="17" fillId="3" borderId="17" xfId="1" applyFont="1" applyFill="1" applyBorder="1" applyAlignment="1" applyProtection="1">
      <alignment horizontal="center" shrinkToFit="1"/>
      <protection locked="0"/>
    </xf>
    <xf numFmtId="38" fontId="17" fillId="3" borderId="14" xfId="1" applyFont="1" applyFill="1" applyBorder="1" applyAlignment="1" applyProtection="1">
      <alignment horizontal="center" shrinkToFit="1"/>
      <protection locked="0"/>
    </xf>
    <xf numFmtId="38" fontId="17" fillId="3" borderId="26" xfId="1" applyFont="1" applyFill="1" applyBorder="1" applyAlignment="1" applyProtection="1">
      <alignment horizontal="center" shrinkToFit="1"/>
      <protection locked="0"/>
    </xf>
    <xf numFmtId="201" fontId="17" fillId="3" borderId="11" xfId="1" applyNumberFormat="1" applyFont="1" applyFill="1" applyBorder="1" applyAlignment="1">
      <alignment horizontal="center" shrinkToFit="1"/>
    </xf>
    <xf numFmtId="201" fontId="17" fillId="3" borderId="15" xfId="1" applyNumberFormat="1" applyFont="1" applyFill="1" applyBorder="1" applyAlignment="1">
      <alignment horizontal="center" shrinkToFit="1"/>
    </xf>
    <xf numFmtId="38" fontId="17" fillId="3" borderId="10" xfId="1" applyFont="1" applyFill="1" applyBorder="1" applyAlignment="1" applyProtection="1">
      <alignment horizontal="right"/>
      <protection locked="0"/>
    </xf>
    <xf numFmtId="38" fontId="17" fillId="3" borderId="17" xfId="1" applyFont="1" applyFill="1" applyBorder="1" applyAlignment="1" applyProtection="1">
      <alignment horizontal="right"/>
      <protection locked="0"/>
    </xf>
    <xf numFmtId="38" fontId="17" fillId="3" borderId="14" xfId="1" applyFont="1" applyFill="1" applyBorder="1" applyAlignment="1" applyProtection="1">
      <alignment horizontal="right"/>
      <protection locked="0"/>
    </xf>
    <xf numFmtId="38" fontId="17" fillId="3" borderId="26" xfId="1" applyFont="1" applyFill="1" applyBorder="1" applyAlignment="1" applyProtection="1">
      <alignment horizontal="right"/>
      <protection locked="0"/>
    </xf>
    <xf numFmtId="49" fontId="6" fillId="3" borderId="11" xfId="0" applyNumberFormat="1" applyFont="1" applyFill="1" applyBorder="1" applyAlignment="1">
      <alignment horizontal="center"/>
    </xf>
    <xf numFmtId="49" fontId="6" fillId="3" borderId="15" xfId="0" applyNumberFormat="1" applyFont="1" applyFill="1" applyBorder="1" applyAlignment="1">
      <alignment horizontal="center"/>
    </xf>
    <xf numFmtId="49" fontId="6" fillId="3" borderId="10" xfId="0" applyNumberFormat="1" applyFont="1" applyFill="1" applyBorder="1" applyAlignment="1" applyProtection="1">
      <alignment horizontal="center"/>
      <protection locked="0"/>
    </xf>
    <xf numFmtId="49" fontId="6" fillId="3" borderId="17" xfId="0" applyNumberFormat="1" applyFont="1" applyFill="1" applyBorder="1" applyAlignment="1" applyProtection="1">
      <alignment horizontal="center"/>
      <protection locked="0"/>
    </xf>
    <xf numFmtId="49" fontId="6" fillId="3" borderId="11" xfId="0" applyNumberFormat="1" applyFont="1" applyFill="1" applyBorder="1" applyAlignment="1" applyProtection="1">
      <alignment horizontal="center"/>
      <protection locked="0"/>
    </xf>
    <xf numFmtId="49" fontId="6" fillId="3" borderId="14" xfId="0" applyNumberFormat="1" applyFont="1" applyFill="1" applyBorder="1" applyAlignment="1" applyProtection="1">
      <alignment horizontal="center"/>
      <protection locked="0"/>
    </xf>
    <xf numFmtId="49" fontId="6" fillId="3" borderId="26" xfId="0" applyNumberFormat="1" applyFont="1" applyFill="1" applyBorder="1" applyAlignment="1" applyProtection="1">
      <alignment horizontal="center"/>
      <protection locked="0"/>
    </xf>
    <xf numFmtId="49" fontId="6" fillId="3" borderId="15" xfId="0" applyNumberFormat="1" applyFont="1" applyFill="1" applyBorder="1" applyAlignment="1" applyProtection="1">
      <alignment horizontal="center"/>
      <protection locked="0"/>
    </xf>
    <xf numFmtId="9" fontId="6" fillId="2" borderId="10" xfId="0" applyNumberFormat="1" applyFont="1" applyFill="1" applyBorder="1" applyAlignment="1">
      <alignment horizontal="right"/>
    </xf>
    <xf numFmtId="9" fontId="6" fillId="2" borderId="17" xfId="0" applyNumberFormat="1" applyFont="1" applyFill="1" applyBorder="1" applyAlignment="1">
      <alignment horizontal="right"/>
    </xf>
    <xf numFmtId="9" fontId="6" fillId="2" borderId="11" xfId="0" applyNumberFormat="1" applyFont="1" applyFill="1" applyBorder="1" applyAlignment="1">
      <alignment horizontal="right"/>
    </xf>
    <xf numFmtId="9" fontId="6" fillId="2" borderId="14" xfId="0" applyNumberFormat="1" applyFont="1" applyFill="1" applyBorder="1" applyAlignment="1">
      <alignment horizontal="right"/>
    </xf>
    <xf numFmtId="9" fontId="6" fillId="2" borderId="26" xfId="0" applyNumberFormat="1" applyFont="1" applyFill="1" applyBorder="1" applyAlignment="1">
      <alignment horizontal="right"/>
    </xf>
    <xf numFmtId="9" fontId="6" fillId="2" borderId="15" xfId="0" applyNumberFormat="1" applyFont="1" applyFill="1" applyBorder="1" applyAlignment="1">
      <alignment horizontal="right"/>
    </xf>
    <xf numFmtId="0" fontId="6" fillId="3" borderId="10"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4" borderId="10"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210" fontId="17" fillId="0" borderId="5" xfId="1" applyNumberFormat="1" applyFont="1" applyFill="1" applyBorder="1" applyAlignment="1">
      <alignment horizontal="right" shrinkToFit="1"/>
    </xf>
    <xf numFmtId="210" fontId="17" fillId="0" borderId="6" xfId="1" applyNumberFormat="1" applyFont="1" applyFill="1" applyBorder="1" applyAlignment="1">
      <alignment horizontal="right" shrinkToFit="1"/>
    </xf>
    <xf numFmtId="193" fontId="18" fillId="0" borderId="8" xfId="1" applyNumberFormat="1" applyFont="1" applyFill="1" applyBorder="1" applyAlignment="1">
      <alignment horizontal="center" shrinkToFit="1"/>
    </xf>
    <xf numFmtId="193" fontId="18" fillId="0" borderId="5" xfId="1" applyNumberFormat="1" applyFont="1" applyFill="1" applyBorder="1" applyAlignment="1">
      <alignment horizontal="center" shrinkToFit="1"/>
    </xf>
    <xf numFmtId="201" fontId="17" fillId="3" borderId="10" xfId="1" applyNumberFormat="1" applyFont="1" applyFill="1" applyBorder="1" applyAlignment="1" applyProtection="1">
      <alignment horizontal="right" shrinkToFit="1"/>
      <protection locked="0"/>
    </xf>
    <xf numFmtId="201" fontId="17" fillId="3" borderId="17" xfId="1" applyNumberFormat="1" applyFont="1" applyFill="1" applyBorder="1" applyAlignment="1" applyProtection="1">
      <alignment horizontal="right" shrinkToFit="1"/>
      <protection locked="0"/>
    </xf>
    <xf numFmtId="201" fontId="17" fillId="3" borderId="11" xfId="1" applyNumberFormat="1" applyFont="1" applyFill="1" applyBorder="1" applyAlignment="1" applyProtection="1">
      <alignment horizontal="right" shrinkToFit="1"/>
      <protection locked="0"/>
    </xf>
    <xf numFmtId="201" fontId="17" fillId="3" borderId="14" xfId="1" applyNumberFormat="1" applyFont="1" applyFill="1" applyBorder="1" applyAlignment="1" applyProtection="1">
      <alignment horizontal="right" shrinkToFit="1"/>
      <protection locked="0"/>
    </xf>
    <xf numFmtId="201" fontId="17" fillId="3" borderId="26" xfId="1" applyNumberFormat="1" applyFont="1" applyFill="1" applyBorder="1" applyAlignment="1" applyProtection="1">
      <alignment horizontal="right" shrinkToFit="1"/>
      <protection locked="0"/>
    </xf>
    <xf numFmtId="201" fontId="17" fillId="3" borderId="15" xfId="1" applyNumberFormat="1" applyFont="1" applyFill="1" applyBorder="1" applyAlignment="1" applyProtection="1">
      <alignment horizontal="right" shrinkToFit="1"/>
      <protection locked="0"/>
    </xf>
    <xf numFmtId="0" fontId="35" fillId="0" borderId="6" xfId="5" applyFont="1" applyBorder="1" applyAlignment="1">
      <alignment horizontal="left" vertical="center" wrapText="1"/>
    </xf>
    <xf numFmtId="0" fontId="35" fillId="0" borderId="7" xfId="5" applyFont="1" applyBorder="1" applyAlignment="1">
      <alignment horizontal="left" vertical="center" wrapText="1"/>
    </xf>
    <xf numFmtId="0" fontId="35" fillId="0" borderId="8" xfId="5" applyFont="1" applyBorder="1" applyAlignment="1">
      <alignment horizontal="left" vertical="center" wrapText="1"/>
    </xf>
    <xf numFmtId="0" fontId="35" fillId="0" borderId="6" xfId="5" applyFont="1" applyBorder="1" applyAlignment="1">
      <alignment vertical="center" wrapText="1"/>
    </xf>
    <xf numFmtId="0" fontId="35" fillId="0" borderId="7" xfId="5" applyFont="1" applyBorder="1" applyAlignment="1">
      <alignment vertical="center" wrapText="1"/>
    </xf>
    <xf numFmtId="0" fontId="35" fillId="0" borderId="8" xfId="5" applyFont="1" applyBorder="1" applyAlignment="1">
      <alignment vertical="center" wrapText="1"/>
    </xf>
    <xf numFmtId="180" fontId="18" fillId="15" borderId="10" xfId="1" applyNumberFormat="1" applyFont="1" applyFill="1" applyBorder="1" applyAlignment="1">
      <alignment horizontal="right" vertical="center" shrinkToFit="1"/>
    </xf>
    <xf numFmtId="180" fontId="18" fillId="15" borderId="17" xfId="1" applyNumberFormat="1" applyFont="1" applyFill="1" applyBorder="1" applyAlignment="1">
      <alignment horizontal="right" vertical="center" shrinkToFit="1"/>
    </xf>
    <xf numFmtId="180" fontId="18" fillId="15" borderId="11" xfId="1" applyNumberFormat="1" applyFont="1" applyFill="1" applyBorder="1" applyAlignment="1">
      <alignment horizontal="right" vertical="center" shrinkToFit="1"/>
    </xf>
    <xf numFmtId="192" fontId="17" fillId="0" borderId="10" xfId="1" applyNumberFormat="1" applyFont="1" applyFill="1" applyBorder="1" applyAlignment="1">
      <alignment horizontal="right" vertical="center" shrinkToFit="1"/>
    </xf>
    <xf numFmtId="192" fontId="17" fillId="0" borderId="17" xfId="1" applyNumberFormat="1" applyFont="1" applyFill="1" applyBorder="1" applyAlignment="1">
      <alignment horizontal="right" vertical="center" shrinkToFit="1"/>
    </xf>
    <xf numFmtId="197" fontId="17" fillId="0" borderId="14" xfId="1" applyNumberFormat="1" applyFont="1" applyFill="1" applyBorder="1" applyAlignment="1">
      <alignment horizontal="right" vertical="center" shrinkToFit="1"/>
    </xf>
    <xf numFmtId="197" fontId="17" fillId="0" borderId="26" xfId="1" applyNumberFormat="1" applyFont="1" applyFill="1" applyBorder="1" applyAlignment="1">
      <alignment horizontal="right" vertical="center" shrinkToFit="1"/>
    </xf>
    <xf numFmtId="201" fontId="17" fillId="15" borderId="14" xfId="1" applyNumberFormat="1" applyFont="1" applyFill="1" applyBorder="1" applyAlignment="1" applyProtection="1">
      <alignment horizontal="right" vertical="center" shrinkToFit="1"/>
      <protection locked="0"/>
    </xf>
    <xf numFmtId="201" fontId="17" fillId="15" borderId="26" xfId="1" applyNumberFormat="1" applyFont="1" applyFill="1" applyBorder="1" applyAlignment="1" applyProtection="1">
      <alignment horizontal="right" vertical="center" shrinkToFit="1"/>
      <protection locked="0"/>
    </xf>
    <xf numFmtId="201" fontId="17" fillId="15" borderId="15" xfId="1" applyNumberFormat="1" applyFont="1" applyFill="1" applyBorder="1" applyAlignment="1" applyProtection="1">
      <alignment horizontal="right" vertical="center" shrinkToFi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0" xfId="0" applyFont="1" applyAlignment="1">
      <alignment horizontal="left" vertical="center" wrapText="1"/>
    </xf>
    <xf numFmtId="0" fontId="35" fillId="0" borderId="5" xfId="0" applyFont="1" applyBorder="1" applyAlignment="1">
      <alignment horizontal="left" vertical="center" wrapText="1" shrinkToFit="1"/>
    </xf>
    <xf numFmtId="0" fontId="35" fillId="0" borderId="5" xfId="0" applyFont="1" applyBorder="1" applyAlignment="1">
      <alignment horizontal="left" vertical="center" shrinkToFit="1"/>
    </xf>
    <xf numFmtId="0" fontId="51" fillId="0" borderId="17" xfId="0" applyFont="1" applyBorder="1" applyAlignment="1">
      <alignment horizontal="left" vertical="center" wrapText="1"/>
    </xf>
    <xf numFmtId="0" fontId="52" fillId="4" borderId="5" xfId="0" applyFont="1" applyFill="1" applyBorder="1" applyAlignment="1">
      <alignment horizontal="center" vertical="center" shrinkToFit="1"/>
    </xf>
    <xf numFmtId="183" fontId="17" fillId="2" borderId="5" xfId="0" applyNumberFormat="1" applyFont="1" applyFill="1" applyBorder="1" applyAlignment="1">
      <alignment horizontal="right" shrinkToFit="1"/>
    </xf>
    <xf numFmtId="180" fontId="18" fillId="15" borderId="12" xfId="1" applyNumberFormat="1" applyFont="1" applyFill="1" applyBorder="1" applyAlignment="1">
      <alignment horizontal="right" vertical="center" shrinkToFit="1"/>
    </xf>
    <xf numFmtId="0" fontId="6" fillId="4" borderId="63" xfId="0" applyFont="1" applyFill="1" applyBorder="1" applyAlignment="1">
      <alignment horizontal="center" vertical="center" wrapText="1"/>
    </xf>
    <xf numFmtId="194" fontId="17" fillId="2" borderId="64" xfId="1" applyNumberFormat="1" applyFont="1" applyFill="1" applyBorder="1" applyAlignment="1">
      <alignment horizontal="right" vertical="center" shrinkToFit="1"/>
    </xf>
    <xf numFmtId="194" fontId="17" fillId="2" borderId="65" xfId="1" applyNumberFormat="1" applyFont="1" applyFill="1" applyBorder="1" applyAlignment="1">
      <alignment horizontal="right" vertical="center" shrinkToFit="1"/>
    </xf>
    <xf numFmtId="197" fontId="17" fillId="0" borderId="66" xfId="1" applyNumberFormat="1" applyFont="1" applyFill="1" applyBorder="1" applyAlignment="1">
      <alignment horizontal="right" vertical="center" shrinkToFit="1"/>
    </xf>
    <xf numFmtId="197" fontId="17" fillId="0" borderId="67" xfId="1" applyNumberFormat="1" applyFont="1" applyFill="1" applyBorder="1" applyAlignment="1">
      <alignment horizontal="right" vertical="center" shrinkToFit="1"/>
    </xf>
    <xf numFmtId="197" fontId="17" fillId="0" borderId="68" xfId="1" applyNumberFormat="1" applyFont="1" applyFill="1" applyBorder="1" applyAlignment="1">
      <alignment horizontal="right" vertical="center" shrinkToFit="1"/>
    </xf>
    <xf numFmtId="197" fontId="17" fillId="0" borderId="27"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28" xfId="1" applyNumberFormat="1" applyFont="1" applyFill="1" applyBorder="1" applyAlignment="1">
      <alignment horizontal="right" vertical="center" shrinkToFit="1"/>
    </xf>
    <xf numFmtId="184" fontId="17" fillId="2" borderId="65" xfId="1" applyNumberFormat="1" applyFont="1" applyFill="1" applyBorder="1" applyAlignment="1">
      <alignment horizontal="right" vertical="center" shrinkToFit="1"/>
    </xf>
    <xf numFmtId="184" fontId="17" fillId="2" borderId="69" xfId="1" applyNumberFormat="1" applyFont="1" applyFill="1" applyBorder="1" applyAlignment="1">
      <alignment horizontal="right" vertical="center" shrinkToFit="1"/>
    </xf>
    <xf numFmtId="0" fontId="40" fillId="0" borderId="0" xfId="0" applyFont="1" applyAlignment="1">
      <alignment horizontal="left" vertical="center" shrinkToFit="1"/>
    </xf>
    <xf numFmtId="203" fontId="7" fillId="3" borderId="6" xfId="0" applyNumberFormat="1" applyFont="1" applyFill="1" applyBorder="1" applyAlignment="1" applyProtection="1">
      <alignment horizontal="right" vertical="center" shrinkToFit="1"/>
      <protection locked="0"/>
    </xf>
    <xf numFmtId="203" fontId="7" fillId="3" borderId="8" xfId="0" applyNumberFormat="1" applyFont="1" applyFill="1" applyBorder="1" applyAlignment="1" applyProtection="1">
      <alignment horizontal="right" vertical="center" shrinkToFit="1"/>
      <protection locked="0"/>
    </xf>
    <xf numFmtId="204" fontId="6" fillId="0" borderId="0" xfId="0" applyNumberFormat="1" applyFont="1" applyAlignment="1">
      <alignment horizontal="center" vertical="center"/>
    </xf>
    <xf numFmtId="202" fontId="7" fillId="2" borderId="6" xfId="0" applyNumberFormat="1" applyFont="1" applyFill="1" applyBorder="1" applyAlignment="1">
      <alignment horizontal="right" vertical="center" shrinkToFit="1"/>
    </xf>
    <xf numFmtId="202" fontId="7" fillId="2" borderId="8" xfId="0" applyNumberFormat="1" applyFont="1" applyFill="1" applyBorder="1" applyAlignment="1">
      <alignment horizontal="right" vertical="center" shrinkToFit="1"/>
    </xf>
    <xf numFmtId="0" fontId="6" fillId="0" borderId="13" xfId="0" quotePrefix="1" applyFont="1" applyBorder="1" applyAlignment="1">
      <alignment horizontal="center" vertical="center"/>
    </xf>
    <xf numFmtId="0" fontId="6" fillId="0" borderId="20" xfId="0" quotePrefix="1" applyFont="1" applyBorder="1" applyAlignment="1">
      <alignment horizontal="center" vertical="center"/>
    </xf>
    <xf numFmtId="203" fontId="7" fillId="2" borderId="6" xfId="0" applyNumberFormat="1" applyFont="1" applyFill="1" applyBorder="1" applyAlignment="1">
      <alignment horizontal="right" vertical="center" shrinkToFit="1"/>
    </xf>
    <xf numFmtId="203" fontId="7" fillId="2" borderId="8" xfId="0" applyNumberFormat="1" applyFont="1" applyFill="1" applyBorder="1" applyAlignment="1">
      <alignment horizontal="right" vertical="center" shrinkToFit="1"/>
    </xf>
    <xf numFmtId="0" fontId="10" fillId="0" borderId="0" xfId="0" applyFont="1" applyAlignment="1">
      <alignment horizontal="center" vertical="center"/>
    </xf>
    <xf numFmtId="0" fontId="10" fillId="0" borderId="13" xfId="0" quotePrefix="1" applyFont="1" applyBorder="1" applyAlignment="1">
      <alignment horizontal="center" vertical="center" shrinkToFit="1"/>
    </xf>
    <xf numFmtId="0" fontId="10" fillId="0" borderId="0" xfId="0" quotePrefix="1" applyFont="1" applyAlignment="1">
      <alignment horizontal="center" vertical="center" shrinkToFit="1"/>
    </xf>
    <xf numFmtId="9" fontId="7" fillId="2" borderId="6" xfId="4" applyFont="1" applyFill="1" applyBorder="1" applyAlignment="1">
      <alignment horizontal="right" vertical="center" shrinkToFit="1"/>
    </xf>
    <xf numFmtId="9" fontId="7" fillId="2" borderId="8" xfId="4" applyFont="1" applyFill="1" applyBorder="1" applyAlignment="1">
      <alignment horizontal="right" vertical="center" shrinkToFit="1"/>
    </xf>
    <xf numFmtId="0" fontId="10" fillId="0" borderId="0" xfId="0" quotePrefix="1" applyFont="1" applyAlignment="1">
      <alignment horizontal="center" vertical="center"/>
    </xf>
    <xf numFmtId="0" fontId="10" fillId="0" borderId="20" xfId="0" quotePrefix="1" applyFont="1" applyBorder="1" applyAlignment="1">
      <alignment horizontal="center" vertical="center"/>
    </xf>
    <xf numFmtId="0" fontId="10" fillId="0" borderId="20" xfId="0" applyFont="1" applyBorder="1" applyAlignment="1">
      <alignment horizontal="center" vertical="center"/>
    </xf>
    <xf numFmtId="202" fontId="7" fillId="3" borderId="6" xfId="0" applyNumberFormat="1" applyFont="1" applyFill="1" applyBorder="1" applyAlignment="1" applyProtection="1">
      <alignment horizontal="right" vertical="center" shrinkToFit="1"/>
      <protection locked="0"/>
    </xf>
    <xf numFmtId="202" fontId="7" fillId="3" borderId="8" xfId="0" applyNumberFormat="1" applyFont="1" applyFill="1" applyBorder="1" applyAlignment="1" applyProtection="1">
      <alignment horizontal="right" vertical="center" shrinkToFit="1"/>
      <protection locked="0"/>
    </xf>
    <xf numFmtId="201" fontId="17" fillId="2" borderId="14" xfId="1" applyNumberFormat="1" applyFont="1" applyFill="1" applyBorder="1" applyAlignment="1" applyProtection="1">
      <alignment horizontal="right" vertical="center" shrinkToFit="1"/>
      <protection locked="0"/>
    </xf>
    <xf numFmtId="201" fontId="17" fillId="2" borderId="26" xfId="1" applyNumberFormat="1" applyFont="1" applyFill="1" applyBorder="1" applyAlignment="1" applyProtection="1">
      <alignment horizontal="right" vertical="center" shrinkToFit="1"/>
      <protection locked="0"/>
    </xf>
    <xf numFmtId="201" fontId="17" fillId="2" borderId="15" xfId="1" applyNumberFormat="1" applyFont="1" applyFill="1" applyBorder="1" applyAlignment="1" applyProtection="1">
      <alignment horizontal="right" vertical="center" shrinkToFit="1"/>
      <protection locked="0"/>
    </xf>
    <xf numFmtId="0" fontId="10" fillId="0" borderId="13" xfId="0" quotePrefix="1" applyFont="1" applyBorder="1" applyAlignment="1">
      <alignment horizontal="center" vertical="center"/>
    </xf>
    <xf numFmtId="197" fontId="17" fillId="0" borderId="72" xfId="1" applyNumberFormat="1" applyFont="1" applyFill="1" applyBorder="1" applyAlignment="1">
      <alignment horizontal="right" vertical="center" shrinkToFit="1"/>
    </xf>
    <xf numFmtId="197" fontId="17" fillId="0" borderId="73" xfId="1" applyNumberFormat="1" applyFont="1" applyFill="1" applyBorder="1" applyAlignment="1">
      <alignment horizontal="right" vertical="center" shrinkToFit="1"/>
    </xf>
    <xf numFmtId="183" fontId="17" fillId="2" borderId="13" xfId="0" applyNumberFormat="1" applyFont="1" applyFill="1" applyBorder="1" applyAlignment="1">
      <alignment vertical="center" shrinkToFit="1"/>
    </xf>
    <xf numFmtId="183" fontId="17" fillId="2" borderId="0" xfId="0" applyNumberFormat="1" applyFont="1" applyFill="1" applyAlignment="1">
      <alignment vertical="center" shrinkToFit="1"/>
    </xf>
    <xf numFmtId="183" fontId="17" fillId="2" borderId="20" xfId="0" applyNumberFormat="1" applyFont="1" applyFill="1" applyBorder="1" applyAlignment="1">
      <alignment vertical="center" shrinkToFit="1"/>
    </xf>
    <xf numFmtId="0" fontId="7" fillId="3" borderId="6"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6" fillId="4" borderId="71" xfId="0" applyFont="1" applyFill="1" applyBorder="1" applyAlignment="1">
      <alignment horizontal="center" vertical="center" wrapText="1"/>
    </xf>
    <xf numFmtId="180" fontId="18" fillId="15" borderId="12" xfId="1" applyNumberFormat="1" applyFont="1" applyFill="1" applyBorder="1" applyAlignment="1" applyProtection="1">
      <alignment horizontal="right" vertical="center" shrinkToFit="1"/>
    </xf>
    <xf numFmtId="0" fontId="7" fillId="4" borderId="6" xfId="0" applyFont="1" applyFill="1" applyBorder="1" applyAlignment="1">
      <alignment vertical="center" shrinkToFit="1"/>
    </xf>
    <xf numFmtId="0" fontId="7" fillId="4" borderId="7" xfId="0" applyFont="1" applyFill="1" applyBorder="1" applyAlignment="1">
      <alignment vertical="center" shrinkToFit="1"/>
    </xf>
    <xf numFmtId="0" fontId="40" fillId="4" borderId="5" xfId="0" applyFont="1" applyFill="1" applyBorder="1" applyAlignment="1">
      <alignment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8" fillId="0" borderId="124" xfId="0" applyFont="1" applyBorder="1" applyAlignment="1">
      <alignment vertical="center" wrapText="1"/>
    </xf>
    <xf numFmtId="0" fontId="28" fillId="0" borderId="125" xfId="0" applyFont="1" applyBorder="1" applyAlignment="1">
      <alignment vertical="center" wrapText="1"/>
    </xf>
    <xf numFmtId="0" fontId="28" fillId="0" borderId="126" xfId="0" applyFont="1" applyBorder="1" applyAlignment="1">
      <alignment vertical="center" wrapText="1"/>
    </xf>
    <xf numFmtId="0" fontId="40" fillId="0" borderId="0" xfId="0" applyFont="1" applyAlignment="1">
      <alignment horizontal="left" vertical="center"/>
    </xf>
    <xf numFmtId="0" fontId="35" fillId="4" borderId="6" xfId="5" applyFont="1" applyFill="1" applyBorder="1" applyAlignment="1">
      <alignment horizontal="center" vertical="center" wrapText="1"/>
    </xf>
    <xf numFmtId="0" fontId="35" fillId="4" borderId="7" xfId="5" applyFont="1" applyFill="1" applyBorder="1" applyAlignment="1">
      <alignment horizontal="center" vertical="center" wrapText="1"/>
    </xf>
    <xf numFmtId="0" fontId="35" fillId="4" borderId="8" xfId="5" applyFont="1" applyFill="1" applyBorder="1" applyAlignment="1">
      <alignment horizontal="center" vertical="center" wrapText="1"/>
    </xf>
    <xf numFmtId="0" fontId="7" fillId="3" borderId="5" xfId="0" applyFont="1" applyFill="1" applyBorder="1" applyAlignment="1" applyProtection="1">
      <alignment horizontal="center" vertical="center"/>
      <protection locked="0"/>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35" fillId="0" borderId="8" xfId="0" applyFont="1" applyBorder="1" applyAlignment="1">
      <alignment horizontal="left" vertical="center"/>
    </xf>
    <xf numFmtId="181" fontId="114" fillId="0" borderId="6" xfId="1" applyNumberFormat="1" applyFont="1" applyFill="1" applyBorder="1" applyAlignment="1">
      <alignment horizontal="left" vertical="center"/>
    </xf>
    <xf numFmtId="181" fontId="114" fillId="0" borderId="7" xfId="1" applyNumberFormat="1" applyFont="1" applyFill="1" applyBorder="1" applyAlignment="1">
      <alignment horizontal="left" vertical="center"/>
    </xf>
    <xf numFmtId="181" fontId="114" fillId="0" borderId="8" xfId="1" applyNumberFormat="1" applyFont="1" applyFill="1" applyBorder="1" applyAlignment="1">
      <alignment horizontal="left" vertical="center"/>
    </xf>
    <xf numFmtId="0" fontId="35" fillId="0" borderId="124" xfId="0" applyFont="1" applyBorder="1" applyAlignment="1">
      <alignment vertical="center" wrapText="1"/>
    </xf>
    <xf numFmtId="0" fontId="118" fillId="0" borderId="125" xfId="0" applyFont="1" applyBorder="1" applyAlignment="1">
      <alignment vertical="center" wrapText="1"/>
    </xf>
    <xf numFmtId="0" fontId="118" fillId="0" borderId="126" xfId="0" applyFont="1" applyBorder="1" applyAlignment="1">
      <alignment vertical="center" wrapText="1"/>
    </xf>
    <xf numFmtId="202" fontId="7" fillId="2" borderId="5" xfId="0" applyNumberFormat="1" applyFont="1" applyFill="1" applyBorder="1" applyAlignment="1">
      <alignment horizontal="right" vertical="center" shrinkToFit="1"/>
    </xf>
    <xf numFmtId="183" fontId="101" fillId="2" borderId="14" xfId="0" applyNumberFormat="1" applyFont="1" applyFill="1" applyBorder="1" applyAlignment="1">
      <alignment vertical="center" shrinkToFit="1"/>
    </xf>
    <xf numFmtId="183" fontId="101" fillId="2" borderId="26" xfId="0" applyNumberFormat="1" applyFont="1" applyFill="1" applyBorder="1" applyAlignment="1">
      <alignment vertical="center" shrinkToFit="1"/>
    </xf>
    <xf numFmtId="183" fontId="101" fillId="2" borderId="15" xfId="0" applyNumberFormat="1" applyFont="1" applyFill="1" applyBorder="1" applyAlignment="1">
      <alignment vertical="center" shrinkToFit="1"/>
    </xf>
    <xf numFmtId="211" fontId="101" fillId="0" borderId="5" xfId="1" applyNumberFormat="1" applyFont="1" applyFill="1" applyBorder="1" applyAlignment="1">
      <alignment horizontal="right" vertical="center" shrinkToFit="1"/>
    </xf>
    <xf numFmtId="184" fontId="101" fillId="2" borderId="64" xfId="1" applyNumberFormat="1" applyFont="1" applyFill="1" applyBorder="1" applyAlignment="1">
      <alignment horizontal="right" vertical="center" shrinkToFit="1"/>
    </xf>
    <xf numFmtId="184" fontId="101" fillId="2" borderId="65" xfId="1" applyNumberFormat="1" applyFont="1" applyFill="1" applyBorder="1" applyAlignment="1">
      <alignment horizontal="right" vertical="center" shrinkToFit="1"/>
    </xf>
    <xf numFmtId="184" fontId="101" fillId="2" borderId="69" xfId="1" applyNumberFormat="1" applyFont="1" applyFill="1" applyBorder="1" applyAlignment="1">
      <alignment horizontal="right" vertical="center" shrinkToFit="1"/>
    </xf>
    <xf numFmtId="201" fontId="101" fillId="2" borderId="14" xfId="1" applyNumberFormat="1" applyFont="1" applyFill="1" applyBorder="1" applyAlignment="1" applyProtection="1">
      <alignment horizontal="right" vertical="center" shrinkToFit="1"/>
      <protection locked="0"/>
    </xf>
    <xf numFmtId="201" fontId="101" fillId="2" borderId="26" xfId="1" applyNumberFormat="1" applyFont="1" applyFill="1" applyBorder="1" applyAlignment="1" applyProtection="1">
      <alignment horizontal="right" vertical="center" shrinkToFit="1"/>
      <protection locked="0"/>
    </xf>
    <xf numFmtId="201" fontId="101" fillId="2" borderId="15" xfId="1" applyNumberFormat="1" applyFont="1" applyFill="1" applyBorder="1" applyAlignment="1" applyProtection="1">
      <alignment horizontal="right" vertical="center" shrinkToFit="1"/>
      <protection locked="0"/>
    </xf>
    <xf numFmtId="0" fontId="35" fillId="4" borderId="101" xfId="0" applyFont="1" applyFill="1" applyBorder="1" applyAlignment="1">
      <alignment horizontal="center" vertical="center" wrapText="1"/>
    </xf>
    <xf numFmtId="0" fontId="35" fillId="4" borderId="108" xfId="0" applyFont="1" applyFill="1" applyBorder="1" applyAlignment="1">
      <alignment horizontal="center" vertical="center" wrapText="1"/>
    </xf>
    <xf numFmtId="0" fontId="35" fillId="4" borderId="100" xfId="0" applyFont="1" applyFill="1" applyBorder="1" applyAlignment="1">
      <alignment horizontal="center" vertical="center" wrapText="1"/>
    </xf>
    <xf numFmtId="0" fontId="41" fillId="3" borderId="5" xfId="11" applyFont="1" applyFill="1" applyBorder="1" applyAlignment="1" applyProtection="1">
      <alignment horizontal="center" vertical="center"/>
      <protection locked="0"/>
    </xf>
    <xf numFmtId="0" fontId="40" fillId="3" borderId="6" xfId="8" applyFont="1" applyFill="1" applyBorder="1" applyAlignment="1" applyProtection="1">
      <alignment horizontal="center" vertical="center"/>
      <protection locked="0"/>
    </xf>
    <xf numFmtId="0" fontId="40" fillId="3" borderId="7" xfId="8" applyFont="1" applyFill="1" applyBorder="1" applyAlignment="1" applyProtection="1">
      <alignment horizontal="center" vertical="center"/>
      <protection locked="0"/>
    </xf>
    <xf numFmtId="0" fontId="40" fillId="3" borderId="8" xfId="8" applyFont="1" applyFill="1" applyBorder="1" applyAlignment="1" applyProtection="1">
      <alignment horizontal="center" vertical="center"/>
      <protection locked="0"/>
    </xf>
    <xf numFmtId="0" fontId="40" fillId="0" borderId="0" xfId="11" applyFont="1" applyAlignment="1">
      <alignment horizontal="left" vertical="center"/>
    </xf>
    <xf numFmtId="0" fontId="41" fillId="4" borderId="5" xfId="11" applyFont="1" applyFill="1" applyBorder="1" applyAlignment="1">
      <alignment horizontal="center" vertical="center" wrapText="1"/>
    </xf>
    <xf numFmtId="0" fontId="41" fillId="4" borderId="5" xfId="11" applyFont="1" applyFill="1" applyBorder="1" applyAlignment="1">
      <alignment horizontal="center" vertical="center"/>
    </xf>
    <xf numFmtId="0" fontId="41" fillId="4" borderId="12" xfId="11" applyFont="1" applyFill="1" applyBorder="1" applyAlignment="1">
      <alignment horizontal="center" vertical="center"/>
    </xf>
    <xf numFmtId="0" fontId="35" fillId="4" borderId="6"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40" fillId="3" borderId="5" xfId="8" applyFont="1" applyFill="1" applyBorder="1" applyAlignment="1" applyProtection="1">
      <alignment horizontal="center" vertical="center"/>
      <protection locked="0"/>
    </xf>
    <xf numFmtId="0" fontId="35" fillId="4" borderId="10" xfId="0" applyFont="1" applyFill="1" applyBorder="1" applyAlignment="1">
      <alignment horizontal="center" vertical="center" wrapText="1" shrinkToFit="1"/>
    </xf>
    <xf numFmtId="0" fontId="35" fillId="4" borderId="11" xfId="0" applyFont="1" applyFill="1" applyBorder="1" applyAlignment="1">
      <alignment horizontal="center" vertical="center" wrapText="1" shrinkToFit="1"/>
    </xf>
    <xf numFmtId="183" fontId="101" fillId="2" borderId="10" xfId="0" applyNumberFormat="1" applyFont="1" applyFill="1" applyBorder="1" applyAlignment="1">
      <alignment shrinkToFit="1"/>
    </xf>
    <xf numFmtId="183" fontId="101" fillId="2" borderId="17" xfId="0" applyNumberFormat="1" applyFont="1" applyFill="1" applyBorder="1" applyAlignment="1">
      <alignment shrinkToFit="1"/>
    </xf>
    <xf numFmtId="183" fontId="101" fillId="2" borderId="11" xfId="0" applyNumberFormat="1" applyFont="1" applyFill="1" applyBorder="1" applyAlignment="1">
      <alignment shrinkToFit="1"/>
    </xf>
    <xf numFmtId="183" fontId="101" fillId="2" borderId="14" xfId="0" applyNumberFormat="1" applyFont="1" applyFill="1" applyBorder="1" applyAlignment="1">
      <alignment shrinkToFit="1"/>
    </xf>
    <xf numFmtId="183" fontId="101" fillId="2" borderId="26" xfId="0" applyNumberFormat="1" applyFont="1" applyFill="1" applyBorder="1" applyAlignment="1">
      <alignment shrinkToFit="1"/>
    </xf>
    <xf numFmtId="183" fontId="101" fillId="2" borderId="15" xfId="0" applyNumberFormat="1" applyFont="1" applyFill="1" applyBorder="1" applyAlignment="1">
      <alignment shrinkToFit="1"/>
    </xf>
    <xf numFmtId="0" fontId="35" fillId="3" borderId="10" xfId="0" applyFont="1" applyFill="1" applyBorder="1" applyAlignment="1" applyProtection="1">
      <alignment horizontal="left" vertical="center" wrapText="1"/>
      <protection locked="0"/>
    </xf>
    <xf numFmtId="0" fontId="35" fillId="3" borderId="17" xfId="0" applyFont="1" applyFill="1" applyBorder="1" applyAlignment="1" applyProtection="1">
      <alignment horizontal="left" vertical="center" wrapText="1"/>
      <protection locked="0"/>
    </xf>
    <xf numFmtId="0" fontId="35" fillId="3" borderId="11" xfId="0" applyFont="1" applyFill="1" applyBorder="1" applyAlignment="1" applyProtection="1">
      <alignment horizontal="left" vertical="center" wrapText="1"/>
      <protection locked="0"/>
    </xf>
    <xf numFmtId="0" fontId="35" fillId="3" borderId="14" xfId="0" applyFont="1" applyFill="1" applyBorder="1" applyAlignment="1" applyProtection="1">
      <alignment horizontal="left" vertical="center" wrapText="1"/>
      <protection locked="0"/>
    </xf>
    <xf numFmtId="0" fontId="35" fillId="3" borderId="26" xfId="0" applyFont="1" applyFill="1" applyBorder="1" applyAlignment="1" applyProtection="1">
      <alignment horizontal="left" vertical="center" wrapText="1"/>
      <protection locked="0"/>
    </xf>
    <xf numFmtId="0" fontId="35" fillId="3" borderId="15" xfId="0" applyFont="1" applyFill="1" applyBorder="1" applyAlignment="1" applyProtection="1">
      <alignment horizontal="left" vertical="center" wrapText="1"/>
      <protection locked="0"/>
    </xf>
    <xf numFmtId="0" fontId="35" fillId="4" borderId="14" xfId="0" applyFont="1" applyFill="1" applyBorder="1" applyAlignment="1">
      <alignment horizontal="center" vertical="center" wrapText="1"/>
    </xf>
    <xf numFmtId="0" fontId="35" fillId="4" borderId="26" xfId="0" applyFont="1" applyFill="1" applyBorder="1" applyAlignment="1">
      <alignment horizontal="center" vertical="center" wrapText="1"/>
    </xf>
    <xf numFmtId="0" fontId="35" fillId="4" borderId="15" xfId="0" applyFont="1" applyFill="1" applyBorder="1" applyAlignment="1">
      <alignment horizontal="center" vertical="center" wrapText="1"/>
    </xf>
    <xf numFmtId="201" fontId="101" fillId="3" borderId="10" xfId="1" applyNumberFormat="1" applyFont="1" applyFill="1" applyBorder="1" applyAlignment="1" applyProtection="1">
      <alignment shrinkToFit="1"/>
      <protection locked="0"/>
    </xf>
    <xf numFmtId="201" fontId="101" fillId="3" borderId="11" xfId="1" applyNumberFormat="1" applyFont="1" applyFill="1" applyBorder="1" applyAlignment="1" applyProtection="1">
      <alignment shrinkToFit="1"/>
      <protection locked="0"/>
    </xf>
    <xf numFmtId="201" fontId="101" fillId="3" borderId="14" xfId="1" applyNumberFormat="1" applyFont="1" applyFill="1" applyBorder="1" applyAlignment="1" applyProtection="1">
      <alignment shrinkToFit="1"/>
      <protection locked="0"/>
    </xf>
    <xf numFmtId="201" fontId="101" fillId="3" borderId="15" xfId="1" applyNumberFormat="1" applyFont="1" applyFill="1" applyBorder="1" applyAlignment="1" applyProtection="1">
      <alignment shrinkToFit="1"/>
      <protection locked="0"/>
    </xf>
    <xf numFmtId="38" fontId="101" fillId="0" borderId="10" xfId="1" applyFont="1" applyFill="1" applyBorder="1" applyAlignment="1">
      <alignment shrinkToFit="1"/>
    </xf>
    <xf numFmtId="38" fontId="101" fillId="0" borderId="17" xfId="1" applyFont="1" applyFill="1" applyBorder="1" applyAlignment="1">
      <alignment shrinkToFit="1"/>
    </xf>
    <xf numFmtId="38" fontId="101" fillId="0" borderId="14" xfId="1" applyFont="1" applyFill="1" applyBorder="1" applyAlignment="1">
      <alignment shrinkToFit="1"/>
    </xf>
    <xf numFmtId="38" fontId="101" fillId="0" borderId="26" xfId="1" applyFont="1" applyFill="1" applyBorder="1" applyAlignment="1">
      <alignment shrinkToFit="1"/>
    </xf>
    <xf numFmtId="193" fontId="114" fillId="0" borderId="17" xfId="1" applyNumberFormat="1" applyFont="1" applyFill="1" applyBorder="1" applyAlignment="1">
      <alignment horizontal="right" shrinkToFit="1"/>
    </xf>
    <xf numFmtId="193" fontId="114" fillId="0" borderId="11" xfId="1" applyNumberFormat="1" applyFont="1" applyFill="1" applyBorder="1" applyAlignment="1">
      <alignment horizontal="right" shrinkToFit="1"/>
    </xf>
    <xf numFmtId="193" fontId="114" fillId="0" borderId="26" xfId="1" applyNumberFormat="1" applyFont="1" applyFill="1" applyBorder="1" applyAlignment="1">
      <alignment horizontal="right" shrinkToFit="1"/>
    </xf>
    <xf numFmtId="193" fontId="114" fillId="0" borderId="15" xfId="1" applyNumberFormat="1" applyFont="1" applyFill="1" applyBorder="1" applyAlignment="1">
      <alignment horizontal="right" shrinkToFit="1"/>
    </xf>
    <xf numFmtId="201" fontId="101" fillId="3" borderId="72" xfId="1" applyNumberFormat="1" applyFont="1" applyFill="1" applyBorder="1" applyAlignment="1" applyProtection="1">
      <alignment shrinkToFit="1"/>
      <protection locked="0"/>
    </xf>
    <xf numFmtId="201" fontId="101" fillId="3" borderId="74" xfId="1" applyNumberFormat="1" applyFont="1" applyFill="1" applyBorder="1" applyAlignment="1" applyProtection="1">
      <alignment shrinkToFit="1"/>
      <protection locked="0"/>
    </xf>
    <xf numFmtId="0" fontId="35" fillId="4" borderId="72" xfId="0" applyFont="1" applyFill="1" applyBorder="1" applyAlignment="1">
      <alignment horizontal="center" vertical="center" wrapText="1"/>
    </xf>
    <xf numFmtId="0" fontId="35" fillId="4" borderId="73" xfId="0" applyFont="1" applyFill="1" applyBorder="1" applyAlignment="1">
      <alignment horizontal="center" vertical="center" wrapText="1"/>
    </xf>
    <xf numFmtId="0" fontId="35" fillId="4" borderId="74" xfId="0" applyFont="1" applyFill="1" applyBorder="1" applyAlignment="1">
      <alignment horizontal="center" vertical="center" wrapText="1"/>
    </xf>
    <xf numFmtId="9" fontId="35" fillId="2" borderId="101" xfId="0" applyNumberFormat="1" applyFont="1" applyFill="1" applyBorder="1" applyAlignment="1">
      <alignment horizontal="center"/>
    </xf>
    <xf numFmtId="9" fontId="35" fillId="2" borderId="108" xfId="0" applyNumberFormat="1" applyFont="1" applyFill="1" applyBorder="1" applyAlignment="1">
      <alignment horizontal="center"/>
    </xf>
    <xf numFmtId="9" fontId="35" fillId="2" borderId="100" xfId="0" applyNumberFormat="1" applyFont="1" applyFill="1" applyBorder="1" applyAlignment="1">
      <alignment horizontal="center"/>
    </xf>
    <xf numFmtId="183" fontId="101" fillId="2" borderId="72" xfId="0" applyNumberFormat="1" applyFont="1" applyFill="1" applyBorder="1" applyAlignment="1">
      <alignment shrinkToFit="1"/>
    </xf>
    <xf numFmtId="183" fontId="101" fillId="2" borderId="73" xfId="0" applyNumberFormat="1" applyFont="1" applyFill="1" applyBorder="1" applyAlignment="1">
      <alignment shrinkToFit="1"/>
    </xf>
    <xf numFmtId="183" fontId="101" fillId="2" borderId="74" xfId="0" applyNumberFormat="1" applyFont="1" applyFill="1" applyBorder="1" applyAlignment="1">
      <alignment shrinkToFit="1"/>
    </xf>
    <xf numFmtId="0" fontId="35" fillId="3" borderId="72" xfId="0" applyFont="1" applyFill="1" applyBorder="1" applyAlignment="1" applyProtection="1">
      <alignment horizontal="left" vertical="center" wrapText="1"/>
      <protection locked="0"/>
    </xf>
    <xf numFmtId="0" fontId="35" fillId="3" borderId="73" xfId="0" applyFont="1" applyFill="1" applyBorder="1" applyAlignment="1" applyProtection="1">
      <alignment horizontal="left" vertical="center" wrapText="1"/>
      <protection locked="0"/>
    </xf>
    <xf numFmtId="0" fontId="35" fillId="3" borderId="74" xfId="0" applyFont="1" applyFill="1" applyBorder="1" applyAlignment="1" applyProtection="1">
      <alignment horizontal="left" vertical="center" wrapText="1"/>
      <protection locked="0"/>
    </xf>
    <xf numFmtId="201" fontId="101" fillId="2" borderId="101" xfId="1" applyNumberFormat="1" applyFont="1" applyFill="1" applyBorder="1" applyAlignment="1">
      <alignment shrinkToFit="1"/>
    </xf>
    <xf numFmtId="201" fontId="101" fillId="2" borderId="100" xfId="1" applyNumberFormat="1" applyFont="1" applyFill="1" applyBorder="1" applyAlignment="1">
      <alignment shrinkToFit="1"/>
    </xf>
    <xf numFmtId="0" fontId="119" fillId="0" borderId="101" xfId="1" applyNumberFormat="1" applyFont="1" applyFill="1" applyBorder="1" applyAlignment="1">
      <alignment shrinkToFit="1"/>
    </xf>
    <xf numFmtId="0" fontId="119" fillId="0" borderId="108" xfId="1" applyNumberFormat="1" applyFont="1" applyFill="1" applyBorder="1" applyAlignment="1">
      <alignment shrinkToFit="1"/>
    </xf>
    <xf numFmtId="183" fontId="101" fillId="2" borderId="101" xfId="0" applyNumberFormat="1" applyFont="1" applyFill="1" applyBorder="1" applyAlignment="1">
      <alignment shrinkToFit="1"/>
    </xf>
    <xf numFmtId="183" fontId="101" fillId="2" borderId="108" xfId="0" applyNumberFormat="1" applyFont="1" applyFill="1" applyBorder="1" applyAlignment="1">
      <alignment shrinkToFit="1"/>
    </xf>
    <xf numFmtId="183" fontId="101" fillId="2" borderId="100" xfId="0" applyNumberFormat="1" applyFont="1" applyFill="1" applyBorder="1" applyAlignment="1">
      <alignment shrinkToFit="1"/>
    </xf>
    <xf numFmtId="38" fontId="101" fillId="0" borderId="72" xfId="1" applyFont="1" applyFill="1" applyBorder="1" applyAlignment="1">
      <alignment shrinkToFit="1"/>
    </xf>
    <xf numFmtId="38" fontId="101" fillId="0" borderId="73" xfId="1" applyFont="1" applyFill="1" applyBorder="1" applyAlignment="1">
      <alignment shrinkToFit="1"/>
    </xf>
    <xf numFmtId="193" fontId="114" fillId="0" borderId="73" xfId="1" applyNumberFormat="1" applyFont="1" applyFill="1" applyBorder="1" applyAlignment="1">
      <alignment horizontal="right" shrinkToFit="1"/>
    </xf>
    <xf numFmtId="193" fontId="114" fillId="0" borderId="74" xfId="1" applyNumberFormat="1" applyFont="1" applyFill="1" applyBorder="1" applyAlignment="1">
      <alignment horizontal="right" shrinkToFit="1"/>
    </xf>
    <xf numFmtId="0" fontId="120" fillId="3" borderId="0" xfId="0" applyFont="1" applyFill="1" applyProtection="1">
      <alignment vertical="center"/>
      <protection locked="0"/>
    </xf>
    <xf numFmtId="0" fontId="121" fillId="0" borderId="0" xfId="0" applyFont="1" applyAlignment="1">
      <alignment horizontal="center" vertical="center"/>
    </xf>
    <xf numFmtId="0" fontId="41" fillId="4" borderId="0" xfId="0" applyFont="1" applyFill="1" applyAlignment="1">
      <alignment horizontal="left" vertical="center"/>
    </xf>
    <xf numFmtId="0" fontId="41" fillId="0" borderId="6" xfId="0" applyFont="1" applyBorder="1" applyAlignment="1">
      <alignment vertical="top" wrapText="1"/>
    </xf>
    <xf numFmtId="0" fontId="111" fillId="0" borderId="10" xfId="0" applyFont="1" applyBorder="1" applyAlignment="1">
      <alignment horizontal="left" vertical="center" wrapText="1"/>
    </xf>
    <xf numFmtId="0" fontId="111" fillId="0" borderId="14" xfId="0" applyFont="1" applyBorder="1" applyAlignment="1">
      <alignment horizontal="left" vertical="center" wrapText="1"/>
    </xf>
    <xf numFmtId="0" fontId="111" fillId="0" borderId="12" xfId="0" applyFont="1" applyBorder="1" applyAlignment="1">
      <alignment horizontal="center" vertical="center" wrapText="1"/>
    </xf>
    <xf numFmtId="0" fontId="111" fillId="0" borderId="16" xfId="0" applyFont="1" applyBorder="1" applyAlignment="1">
      <alignment horizontal="center" vertical="center" wrapText="1"/>
    </xf>
    <xf numFmtId="0" fontId="41" fillId="0" borderId="12" xfId="0" applyFont="1" applyBorder="1" applyAlignment="1">
      <alignment vertical="center" wrapText="1"/>
    </xf>
    <xf numFmtId="0" fontId="41" fillId="0" borderId="16" xfId="0" applyFont="1" applyBorder="1" applyAlignment="1">
      <alignment vertical="center" wrapText="1"/>
    </xf>
    <xf numFmtId="0" fontId="41" fillId="3" borderId="12" xfId="0" applyFont="1" applyFill="1" applyBorder="1" applyAlignment="1">
      <alignment horizontal="center" vertical="center" wrapText="1"/>
    </xf>
    <xf numFmtId="0" fontId="41" fillId="3" borderId="29" xfId="0" applyFont="1" applyFill="1" applyBorder="1" applyAlignment="1">
      <alignment horizontal="center" vertical="center" wrapText="1"/>
    </xf>
    <xf numFmtId="0" fontId="41" fillId="3" borderId="16" xfId="0" applyFont="1" applyFill="1" applyBorder="1" applyAlignment="1">
      <alignment horizontal="center" vertical="center" wrapText="1"/>
    </xf>
    <xf numFmtId="0" fontId="41" fillId="0" borderId="13" xfId="0" applyFont="1" applyBorder="1" applyAlignment="1">
      <alignment horizontal="left" vertical="center" wrapText="1"/>
    </xf>
    <xf numFmtId="0" fontId="41" fillId="0" borderId="14" xfId="0" applyFont="1" applyBorder="1" applyAlignment="1">
      <alignment horizontal="left" vertical="center" wrapText="1"/>
    </xf>
    <xf numFmtId="0" fontId="41" fillId="0" borderId="5" xfId="0" applyFont="1" applyBorder="1" applyAlignment="1">
      <alignment horizontal="center" vertical="center" wrapText="1"/>
    </xf>
    <xf numFmtId="0" fontId="111" fillId="3" borderId="12" xfId="0" applyFont="1" applyFill="1" applyBorder="1" applyAlignment="1">
      <alignment horizontal="left" vertical="center" wrapText="1"/>
    </xf>
    <xf numFmtId="0" fontId="111" fillId="3" borderId="16" xfId="0" applyFont="1" applyFill="1" applyBorder="1" applyAlignment="1">
      <alignment horizontal="left" vertical="center" wrapText="1"/>
    </xf>
    <xf numFmtId="0" fontId="41" fillId="0" borderId="12" xfId="0" applyFont="1" applyBorder="1" applyAlignment="1">
      <alignment horizontal="center" vertical="center" wrapText="1"/>
    </xf>
    <xf numFmtId="0" fontId="41" fillId="0" borderId="29" xfId="0" applyFont="1" applyBorder="1" applyAlignment="1">
      <alignment horizontal="center" vertical="center" wrapText="1"/>
    </xf>
    <xf numFmtId="0" fontId="125" fillId="3" borderId="12" xfId="0" applyFont="1" applyFill="1" applyBorder="1" applyAlignment="1">
      <alignment horizontal="center" vertical="center" wrapText="1"/>
    </xf>
    <xf numFmtId="0" fontId="126" fillId="3" borderId="16" xfId="0" applyFont="1" applyFill="1" applyBorder="1" applyAlignment="1">
      <alignment horizontal="center" vertical="center" wrapText="1"/>
    </xf>
    <xf numFmtId="0" fontId="41" fillId="0" borderId="16" xfId="0" applyFont="1" applyBorder="1" applyAlignment="1">
      <alignment horizontal="center" vertical="center" wrapText="1"/>
    </xf>
    <xf numFmtId="0" fontId="111" fillId="0" borderId="116" xfId="0" applyFont="1" applyBorder="1" applyAlignment="1">
      <alignment horizontal="center" vertical="center" wrapText="1"/>
    </xf>
    <xf numFmtId="0" fontId="111" fillId="0" borderId="128" xfId="0" applyFont="1" applyBorder="1" applyAlignment="1">
      <alignment horizontal="center" vertical="center" wrapText="1"/>
    </xf>
    <xf numFmtId="0" fontId="111" fillId="0" borderId="102" xfId="0" applyFont="1" applyBorder="1" applyAlignment="1">
      <alignment horizontal="center" vertical="center" wrapText="1"/>
    </xf>
    <xf numFmtId="0" fontId="111" fillId="0" borderId="13" xfId="0" applyFont="1" applyBorder="1" applyAlignment="1">
      <alignment horizontal="left" vertical="center" wrapText="1"/>
    </xf>
    <xf numFmtId="0" fontId="41" fillId="0" borderId="12" xfId="0" applyFont="1" applyBorder="1" applyAlignment="1">
      <alignment horizontal="center" vertical="top" wrapText="1"/>
    </xf>
    <xf numFmtId="0" fontId="41" fillId="0" borderId="16" xfId="0" applyFont="1" applyBorder="1" applyAlignment="1">
      <alignment horizontal="center" vertical="top" wrapText="1"/>
    </xf>
    <xf numFmtId="0" fontId="41" fillId="0" borderId="10"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4" xfId="0" applyFont="1" applyBorder="1" applyAlignment="1">
      <alignment horizontal="center" vertical="center" wrapText="1"/>
    </xf>
    <xf numFmtId="0" fontId="111" fillId="3" borderId="12" xfId="0" applyFont="1" applyFill="1" applyBorder="1" applyAlignment="1">
      <alignment horizontal="center" vertical="center" wrapText="1"/>
    </xf>
    <xf numFmtId="0" fontId="111" fillId="3" borderId="29" xfId="0" applyFont="1" applyFill="1" applyBorder="1" applyAlignment="1">
      <alignment horizontal="center" vertical="center" wrapText="1"/>
    </xf>
    <xf numFmtId="0" fontId="111" fillId="3" borderId="16" xfId="0" applyFont="1" applyFill="1" applyBorder="1" applyAlignment="1">
      <alignment horizontal="center" vertical="center" wrapText="1"/>
    </xf>
    <xf numFmtId="0" fontId="111" fillId="0" borderId="12" xfId="0" applyFont="1" applyBorder="1" applyAlignment="1">
      <alignment horizontal="left" vertical="center" wrapText="1"/>
    </xf>
    <xf numFmtId="0" fontId="111" fillId="0" borderId="29" xfId="0" applyFont="1" applyBorder="1" applyAlignment="1">
      <alignment horizontal="left" vertical="center" wrapText="1"/>
    </xf>
    <xf numFmtId="0" fontId="111" fillId="3" borderId="29" xfId="0" applyFont="1" applyFill="1" applyBorder="1" applyAlignment="1">
      <alignment horizontal="left" vertical="center" wrapText="1"/>
    </xf>
    <xf numFmtId="0" fontId="41" fillId="0" borderId="29" xfId="0" applyFont="1" applyBorder="1" applyAlignment="1">
      <alignment horizontal="left" vertical="center" wrapText="1"/>
    </xf>
    <xf numFmtId="0" fontId="41" fillId="0" borderId="16" xfId="0" applyFont="1" applyBorder="1" applyAlignment="1">
      <alignment horizontal="left" vertical="center" wrapText="1"/>
    </xf>
    <xf numFmtId="0" fontId="111" fillId="3" borderId="5" xfId="0" applyFont="1" applyFill="1" applyBorder="1" applyAlignment="1">
      <alignment horizontal="center" vertical="center" wrapText="1"/>
    </xf>
    <xf numFmtId="0" fontId="41" fillId="3" borderId="5" xfId="0" applyFont="1" applyFill="1" applyBorder="1" applyAlignment="1">
      <alignment horizontal="center" vertical="center" wrapText="1"/>
    </xf>
    <xf numFmtId="0" fontId="41" fillId="0" borderId="26" xfId="0" applyFont="1" applyBorder="1" applyAlignment="1">
      <alignment horizontal="left" vertical="center" wrapText="1"/>
    </xf>
    <xf numFmtId="0" fontId="41" fillId="0" borderId="7" xfId="0" applyFont="1" applyBorder="1" applyAlignment="1">
      <alignment horizontal="left" vertical="center" wrapText="1"/>
    </xf>
    <xf numFmtId="0" fontId="111" fillId="0" borderId="70" xfId="0" applyFont="1" applyBorder="1" applyAlignment="1">
      <alignment horizontal="center" vertical="center" wrapText="1"/>
    </xf>
    <xf numFmtId="0" fontId="52" fillId="3" borderId="5" xfId="0" applyFont="1" applyFill="1" applyBorder="1" applyAlignment="1">
      <alignment horizontal="center" vertical="top" wrapText="1"/>
    </xf>
    <xf numFmtId="0" fontId="4" fillId="0" borderId="0" xfId="0" applyFont="1" applyAlignment="1">
      <alignment horizontal="left" vertical="top" wrapText="1"/>
    </xf>
    <xf numFmtId="0" fontId="41" fillId="0" borderId="29" xfId="0" applyFont="1" applyBorder="1" applyAlignment="1">
      <alignment vertical="center" wrapText="1"/>
    </xf>
    <xf numFmtId="0" fontId="41" fillId="0" borderId="70" xfId="0" applyFont="1" applyBorder="1" applyAlignment="1">
      <alignment horizontal="center" vertical="center" wrapText="1"/>
    </xf>
    <xf numFmtId="0" fontId="93" fillId="5" borderId="6" xfId="16" applyFont="1" applyFill="1" applyBorder="1" applyAlignment="1" applyProtection="1">
      <alignment horizontal="center" vertical="center"/>
      <protection locked="0"/>
    </xf>
    <xf numFmtId="0" fontId="93" fillId="5" borderId="7" xfId="16" applyFont="1" applyFill="1" applyBorder="1" applyAlignment="1" applyProtection="1">
      <alignment horizontal="center" vertical="center"/>
      <protection locked="0"/>
    </xf>
    <xf numFmtId="0" fontId="93" fillId="5" borderId="8" xfId="16" applyFont="1" applyFill="1" applyBorder="1" applyAlignment="1" applyProtection="1">
      <alignment horizontal="center" vertical="center"/>
      <protection locked="0"/>
    </xf>
    <xf numFmtId="0" fontId="74" fillId="5" borderId="6" xfId="16" applyFont="1" applyFill="1" applyBorder="1" applyAlignment="1" applyProtection="1">
      <alignment horizontal="center" vertical="center"/>
      <protection locked="0"/>
    </xf>
    <xf numFmtId="0" fontId="74" fillId="5" borderId="7" xfId="16" applyFont="1" applyFill="1" applyBorder="1" applyAlignment="1" applyProtection="1">
      <alignment horizontal="center" vertical="center"/>
      <protection locked="0"/>
    </xf>
    <xf numFmtId="0" fontId="74" fillId="5" borderId="8" xfId="16" applyFont="1" applyFill="1" applyBorder="1" applyAlignment="1" applyProtection="1">
      <alignment horizontal="center" vertical="center"/>
      <protection locked="0"/>
    </xf>
    <xf numFmtId="0" fontId="40" fillId="4" borderId="120" xfId="16" applyFont="1" applyFill="1" applyBorder="1" applyAlignment="1" applyProtection="1">
      <alignment horizontal="center" vertical="center"/>
      <protection locked="0"/>
    </xf>
    <xf numFmtId="0" fontId="40" fillId="4" borderId="121" xfId="16" applyFont="1" applyFill="1" applyBorder="1" applyAlignment="1" applyProtection="1">
      <alignment horizontal="center" vertical="center"/>
      <protection locked="0"/>
    </xf>
    <xf numFmtId="0" fontId="40" fillId="4" borderId="77" xfId="16" applyFont="1" applyFill="1" applyBorder="1" applyAlignment="1" applyProtection="1">
      <alignment horizontal="center" vertical="center"/>
      <protection locked="0"/>
    </xf>
    <xf numFmtId="0" fontId="40" fillId="4" borderId="119" xfId="16" applyFont="1" applyFill="1" applyBorder="1" applyAlignment="1" applyProtection="1">
      <alignment horizontal="center" vertical="center"/>
      <protection locked="0"/>
    </xf>
    <xf numFmtId="0" fontId="40" fillId="4" borderId="122" xfId="16" applyFont="1" applyFill="1" applyBorder="1" applyProtection="1">
      <alignment vertical="center"/>
      <protection locked="0"/>
    </xf>
    <xf numFmtId="0" fontId="40" fillId="4" borderId="14" xfId="16" applyFont="1" applyFill="1" applyBorder="1" applyProtection="1">
      <alignment vertical="center"/>
      <protection locked="0"/>
    </xf>
    <xf numFmtId="0" fontId="7" fillId="3" borderId="0" xfId="16" applyFont="1" applyFill="1" applyAlignment="1" applyProtection="1">
      <alignment horizontal="right"/>
      <protection locked="0"/>
    </xf>
    <xf numFmtId="0" fontId="7" fillId="0" borderId="0" xfId="16" applyFont="1" applyAlignment="1" applyProtection="1">
      <alignment horizontal="center" vertical="center"/>
      <protection locked="0"/>
    </xf>
    <xf numFmtId="0" fontId="7" fillId="0" borderId="98" xfId="16" applyFont="1" applyBorder="1" applyAlignment="1" applyProtection="1">
      <alignment wrapText="1"/>
      <protection locked="0"/>
    </xf>
    <xf numFmtId="0" fontId="35" fillId="0" borderId="0" xfId="5" applyFont="1" applyAlignment="1">
      <alignment horizontal="center" vertical="top" textRotation="255" wrapText="1"/>
    </xf>
    <xf numFmtId="0" fontId="87" fillId="0" borderId="0" xfId="16" applyFont="1" applyAlignment="1" applyProtection="1">
      <alignment horizontal="center" vertical="center"/>
      <protection locked="0"/>
    </xf>
    <xf numFmtId="0" fontId="35" fillId="0" borderId="0" xfId="16" applyFont="1" applyAlignment="1" applyProtection="1">
      <alignment horizontal="center" vertical="center"/>
      <protection locked="0"/>
    </xf>
    <xf numFmtId="0" fontId="6" fillId="0" borderId="0" xfId="16" applyFont="1" applyAlignment="1" applyProtection="1">
      <alignment horizontal="center" vertical="center"/>
      <protection locked="0"/>
    </xf>
    <xf numFmtId="0" fontId="6" fillId="0" borderId="0" xfId="16" applyFont="1" applyAlignment="1" applyProtection="1">
      <alignment horizontal="center"/>
      <protection locked="0"/>
    </xf>
    <xf numFmtId="0" fontId="6" fillId="0" borderId="0" xfId="16" applyFont="1" applyAlignment="1" applyProtection="1">
      <alignment vertical="top" textRotation="255"/>
      <protection locked="0"/>
    </xf>
    <xf numFmtId="0" fontId="41" fillId="0" borderId="0" xfId="16" applyFont="1" applyAlignment="1" applyProtection="1">
      <alignment horizontal="center" vertical="center"/>
      <protection locked="0"/>
    </xf>
    <xf numFmtId="0" fontId="4" fillId="0" borderId="0" xfId="16" applyFont="1" applyAlignment="1" applyProtection="1">
      <alignment horizontal="center" vertical="center"/>
      <protection locked="0"/>
    </xf>
    <xf numFmtId="0" fontId="8" fillId="0" borderId="0" xfId="16" applyFont="1" applyAlignment="1" applyProtection="1">
      <alignment horizontal="center"/>
      <protection locked="0"/>
    </xf>
    <xf numFmtId="0" fontId="52" fillId="0" borderId="5" xfId="16" applyFont="1" applyBorder="1" applyAlignment="1" applyProtection="1">
      <alignment horizontal="center" vertical="center"/>
      <protection locked="0"/>
    </xf>
    <xf numFmtId="0" fontId="36" fillId="0" borderId="0" xfId="16" applyFont="1" applyAlignment="1" applyProtection="1">
      <alignment horizontal="center" vertical="center"/>
      <protection locked="0"/>
    </xf>
    <xf numFmtId="0" fontId="10" fillId="0" borderId="0" xfId="16" applyFont="1" applyAlignment="1" applyProtection="1">
      <alignment horizontal="left" vertical="center" wrapText="1" shrinkToFit="1"/>
      <protection locked="0"/>
    </xf>
    <xf numFmtId="0" fontId="40" fillId="0" borderId="0" xfId="16" applyFont="1" applyAlignment="1" applyProtection="1">
      <alignment wrapText="1"/>
      <protection locked="0"/>
    </xf>
    <xf numFmtId="0" fontId="12" fillId="0" borderId="0" xfId="16" applyFont="1" applyAlignment="1" applyProtection="1">
      <alignment vertical="top" wrapText="1"/>
      <protection locked="0"/>
    </xf>
    <xf numFmtId="0" fontId="12" fillId="0" borderId="0" xfId="16" applyFont="1" applyAlignment="1" applyProtection="1">
      <alignment vertical="top"/>
      <protection locked="0"/>
    </xf>
    <xf numFmtId="0" fontId="7" fillId="4" borderId="77" xfId="16" applyFont="1" applyFill="1" applyBorder="1" applyAlignment="1" applyProtection="1">
      <alignment horizontal="center" vertical="center"/>
      <protection locked="0"/>
    </xf>
    <xf numFmtId="0" fontId="7" fillId="4" borderId="119" xfId="16" applyFont="1" applyFill="1" applyBorder="1" applyAlignment="1" applyProtection="1">
      <alignment horizontal="center" vertical="center"/>
      <protection locked="0"/>
    </xf>
    <xf numFmtId="0" fontId="7" fillId="4" borderId="120" xfId="16" applyFont="1" applyFill="1" applyBorder="1" applyAlignment="1" applyProtection="1">
      <alignment horizontal="center" vertical="center"/>
      <protection locked="0"/>
    </xf>
    <xf numFmtId="0" fontId="7" fillId="4" borderId="121" xfId="16" applyFont="1" applyFill="1" applyBorder="1" applyAlignment="1" applyProtection="1">
      <alignment horizontal="center" vertical="center"/>
      <protection locked="0"/>
    </xf>
    <xf numFmtId="0" fontId="7" fillId="4" borderId="122" xfId="16" applyFont="1" applyFill="1" applyBorder="1" applyProtection="1">
      <alignment vertical="center"/>
      <protection locked="0"/>
    </xf>
    <xf numFmtId="0" fontId="7" fillId="4" borderId="14" xfId="16" applyFont="1" applyFill="1" applyBorder="1" applyProtection="1">
      <alignment vertical="center"/>
      <protection locked="0"/>
    </xf>
    <xf numFmtId="0" fontId="6" fillId="3" borderId="0" xfId="8" applyFont="1" applyFill="1" applyAlignment="1">
      <alignment horizontal="right" vertical="center"/>
    </xf>
    <xf numFmtId="0" fontId="8" fillId="0" borderId="0" xfId="8" applyFont="1" applyAlignment="1">
      <alignment horizontal="center" vertical="center"/>
    </xf>
    <xf numFmtId="0" fontId="10" fillId="0" borderId="42" xfId="8" applyFont="1" applyBorder="1" applyAlignment="1">
      <alignment vertical="center" wrapText="1"/>
    </xf>
    <xf numFmtId="0" fontId="10" fillId="0" borderId="0" xfId="8" applyFont="1" applyAlignment="1">
      <alignment vertical="center" wrapText="1"/>
    </xf>
    <xf numFmtId="0" fontId="10" fillId="0" borderId="43" xfId="8" applyFont="1" applyBorder="1" applyAlignment="1">
      <alignment vertical="center" wrapText="1"/>
    </xf>
    <xf numFmtId="0" fontId="10" fillId="0" borderId="44" xfId="8" applyFont="1" applyBorder="1">
      <alignment vertical="center"/>
    </xf>
    <xf numFmtId="0" fontId="10" fillId="0" borderId="45" xfId="8" applyFont="1" applyBorder="1">
      <alignment vertical="center"/>
    </xf>
    <xf numFmtId="0" fontId="10" fillId="0" borderId="46" xfId="8" applyFont="1" applyBorder="1">
      <alignment vertical="center"/>
    </xf>
    <xf numFmtId="0" fontId="6" fillId="14" borderId="26" xfId="8" applyFont="1" applyFill="1" applyBorder="1" applyAlignment="1">
      <alignment horizontal="center" vertical="center"/>
    </xf>
    <xf numFmtId="0" fontId="69" fillId="0" borderId="0" xfId="5" applyFont="1">
      <alignment vertical="center"/>
    </xf>
    <xf numFmtId="0" fontId="69" fillId="0" borderId="0" xfId="5" applyFont="1" applyAlignment="1">
      <alignment vertical="center" wrapText="1"/>
    </xf>
    <xf numFmtId="0" fontId="69" fillId="0" borderId="0" xfId="5" applyFont="1" applyAlignment="1">
      <alignment horizontal="center" vertical="center"/>
    </xf>
    <xf numFmtId="0" fontId="69" fillId="3" borderId="0" xfId="5" applyFont="1" applyFill="1" applyAlignment="1">
      <alignment vertical="center" wrapText="1"/>
    </xf>
    <xf numFmtId="0" fontId="57" fillId="0" borderId="0" xfId="5" applyFont="1">
      <alignment vertical="center"/>
    </xf>
    <xf numFmtId="0" fontId="73" fillId="0" borderId="0" xfId="5" applyFont="1" applyAlignment="1">
      <alignment horizontal="center" vertical="center"/>
    </xf>
    <xf numFmtId="0" fontId="72" fillId="0" borderId="0" xfId="5" applyFont="1" applyAlignment="1">
      <alignment horizontal="center" vertical="center"/>
    </xf>
    <xf numFmtId="0" fontId="69" fillId="3" borderId="0" xfId="5" applyFont="1" applyFill="1" applyAlignment="1">
      <alignment horizontal="left" vertical="center" wrapText="1"/>
    </xf>
    <xf numFmtId="0" fontId="31" fillId="0" borderId="13" xfId="0" applyFont="1" applyBorder="1" applyAlignment="1">
      <alignment horizontal="left" vertical="center" wrapText="1"/>
    </xf>
    <xf numFmtId="0" fontId="31" fillId="0" borderId="20" xfId="0" applyFont="1" applyBorder="1" applyAlignment="1">
      <alignment horizontal="left" vertical="center" wrapText="1"/>
    </xf>
    <xf numFmtId="0" fontId="31" fillId="9" borderId="5" xfId="0" applyFont="1" applyFill="1" applyBorder="1" applyAlignment="1">
      <alignment horizontal="left" vertical="center"/>
    </xf>
    <xf numFmtId="0" fontId="31" fillId="9" borderId="6" xfId="0" applyFont="1" applyFill="1" applyBorder="1" applyAlignment="1">
      <alignment horizontal="left" vertical="center"/>
    </xf>
    <xf numFmtId="0" fontId="31" fillId="7" borderId="26" xfId="0" applyFont="1" applyFill="1" applyBorder="1" applyAlignment="1">
      <alignment horizontal="center" vertical="center"/>
    </xf>
    <xf numFmtId="0" fontId="43" fillId="8" borderId="75" xfId="5" applyFont="1" applyFill="1" applyBorder="1" applyAlignment="1">
      <alignment horizontal="center" vertical="center"/>
    </xf>
    <xf numFmtId="0" fontId="43" fillId="8" borderId="76" xfId="5" applyFont="1" applyFill="1" applyBorder="1" applyAlignment="1">
      <alignment horizontal="center" vertical="center"/>
    </xf>
    <xf numFmtId="0" fontId="15" fillId="8" borderId="77" xfId="0" applyFont="1" applyFill="1" applyBorder="1" applyAlignment="1">
      <alignment vertical="center" wrapText="1"/>
    </xf>
    <xf numFmtId="0" fontId="15" fillId="8" borderId="81" xfId="0" applyFont="1" applyFill="1" applyBorder="1" applyAlignment="1">
      <alignment vertical="center" wrapText="1"/>
    </xf>
    <xf numFmtId="0" fontId="43" fillId="9" borderId="79" xfId="5" applyFont="1" applyFill="1" applyBorder="1" applyAlignment="1">
      <alignment horizontal="center" vertical="center"/>
    </xf>
    <xf numFmtId="0" fontId="43" fillId="9" borderId="80" xfId="5" applyFont="1" applyFill="1" applyBorder="1" applyAlignment="1">
      <alignment horizontal="center" vertical="center"/>
    </xf>
    <xf numFmtId="0" fontId="31" fillId="9" borderId="10" xfId="0" applyFont="1" applyFill="1" applyBorder="1" applyAlignment="1">
      <alignment horizontal="center" vertical="center" wrapText="1"/>
    </xf>
    <xf numFmtId="0" fontId="31" fillId="9" borderId="17" xfId="0" applyFont="1" applyFill="1" applyBorder="1" applyAlignment="1">
      <alignment horizontal="center" vertical="center" wrapText="1"/>
    </xf>
    <xf numFmtId="0" fontId="40" fillId="0" borderId="6" xfId="5" applyFont="1" applyBorder="1" applyAlignment="1">
      <alignment horizontal="left" vertical="top" wrapText="1"/>
    </xf>
    <xf numFmtId="0" fontId="40" fillId="0" borderId="8" xfId="5" applyFont="1" applyBorder="1" applyAlignment="1">
      <alignment horizontal="left" vertical="top" wrapText="1"/>
    </xf>
    <xf numFmtId="0" fontId="38" fillId="0" borderId="0" xfId="5" applyFont="1" applyAlignment="1">
      <alignment horizontal="center" vertical="center"/>
    </xf>
    <xf numFmtId="0" fontId="40" fillId="0" borderId="6" xfId="5" applyFont="1" applyBorder="1" applyAlignment="1">
      <alignment horizontal="center" vertical="center" wrapText="1"/>
    </xf>
    <xf numFmtId="0" fontId="40" fillId="0" borderId="8" xfId="5" applyFont="1" applyBorder="1" applyAlignment="1">
      <alignment horizontal="center" vertical="center" wrapText="1"/>
    </xf>
    <xf numFmtId="0" fontId="40" fillId="0" borderId="5" xfId="5" applyFont="1" applyBorder="1" applyAlignment="1">
      <alignment horizontal="center" vertical="top" wrapText="1"/>
    </xf>
    <xf numFmtId="0" fontId="40" fillId="0" borderId="12" xfId="5" applyFont="1" applyBorder="1" applyAlignment="1">
      <alignment horizontal="center" vertical="top" wrapText="1"/>
    </xf>
    <xf numFmtId="0" fontId="40" fillId="0" borderId="5" xfId="5" applyFont="1" applyBorder="1" applyAlignment="1">
      <alignment horizontal="left" vertical="top" wrapText="1"/>
    </xf>
    <xf numFmtId="0" fontId="40" fillId="0" borderId="16" xfId="5" applyFont="1" applyBorder="1" applyAlignment="1">
      <alignment horizontal="center" vertical="top" wrapText="1"/>
    </xf>
    <xf numFmtId="0" fontId="40" fillId="0" borderId="12" xfId="5" applyFont="1" applyBorder="1" applyAlignment="1">
      <alignment horizontal="left" vertical="top" wrapText="1"/>
    </xf>
    <xf numFmtId="0" fontId="40" fillId="0" borderId="29" xfId="5" applyFont="1" applyBorder="1" applyAlignment="1">
      <alignment horizontal="left" vertical="top" wrapText="1"/>
    </xf>
    <xf numFmtId="0" fontId="0" fillId="0" borderId="16" xfId="0" applyBorder="1" applyAlignment="1">
      <alignment horizontal="left" vertical="top" wrapText="1"/>
    </xf>
    <xf numFmtId="0" fontId="40" fillId="13" borderId="12" xfId="5" applyFont="1" applyFill="1" applyBorder="1" applyAlignment="1">
      <alignment horizontal="center" vertical="center" wrapText="1"/>
    </xf>
    <xf numFmtId="0" fontId="40" fillId="13" borderId="16" xfId="5" applyFont="1" applyFill="1" applyBorder="1" applyAlignment="1">
      <alignment horizontal="center" vertical="center" wrapText="1"/>
    </xf>
    <xf numFmtId="0" fontId="40" fillId="0" borderId="12" xfId="5" applyFont="1" applyBorder="1" applyAlignment="1">
      <alignment vertical="top" wrapText="1"/>
    </xf>
    <xf numFmtId="0" fontId="40" fillId="0" borderId="29" xfId="5" applyFont="1" applyBorder="1" applyAlignment="1">
      <alignment vertical="top" wrapText="1"/>
    </xf>
    <xf numFmtId="0" fontId="40" fillId="0" borderId="16" xfId="5" applyFont="1" applyBorder="1" applyAlignment="1">
      <alignment vertical="top" wrapText="1"/>
    </xf>
    <xf numFmtId="0" fontId="40" fillId="0" borderId="6" xfId="5" applyFont="1" applyBorder="1" applyAlignment="1">
      <alignment vertical="top" wrapText="1"/>
    </xf>
    <xf numFmtId="0" fontId="40" fillId="0" borderId="8" xfId="5" applyFont="1" applyBorder="1" applyAlignment="1">
      <alignment vertical="top" wrapText="1"/>
    </xf>
    <xf numFmtId="0" fontId="40" fillId="0" borderId="12" xfId="5" applyFont="1" applyBorder="1" applyAlignment="1">
      <alignment horizontal="center" vertical="center" wrapText="1"/>
    </xf>
    <xf numFmtId="0" fontId="40" fillId="0" borderId="5" xfId="5" applyFont="1" applyBorder="1" applyAlignment="1">
      <alignment horizontal="center" vertical="center" wrapText="1"/>
    </xf>
    <xf numFmtId="0" fontId="40" fillId="0" borderId="10" xfId="5" applyFont="1" applyBorder="1" applyAlignment="1">
      <alignment horizontal="center" vertical="center" wrapText="1"/>
    </xf>
    <xf numFmtId="0" fontId="40" fillId="0" borderId="14" xfId="5" applyFont="1" applyBorder="1" applyAlignment="1">
      <alignment horizontal="center" vertical="center" wrapText="1"/>
    </xf>
    <xf numFmtId="0" fontId="40" fillId="0" borderId="5" xfId="5" applyFont="1" applyBorder="1" applyAlignment="1">
      <alignment vertical="top" wrapText="1"/>
    </xf>
    <xf numFmtId="0" fontId="35" fillId="0" borderId="5" xfId="5" applyFont="1" applyBorder="1" applyAlignment="1">
      <alignment vertical="top" wrapText="1"/>
    </xf>
    <xf numFmtId="0" fontId="0" fillId="0" borderId="16" xfId="0" applyBorder="1" applyAlignment="1">
      <alignment vertical="top" wrapText="1"/>
    </xf>
    <xf numFmtId="0" fontId="0" fillId="0" borderId="29" xfId="0" applyBorder="1">
      <alignment vertical="center"/>
    </xf>
    <xf numFmtId="0" fontId="0" fillId="0" borderId="16" xfId="0" applyBorder="1">
      <alignment vertical="center"/>
    </xf>
    <xf numFmtId="0" fontId="40" fillId="0" borderId="6" xfId="5" applyFont="1" applyBorder="1">
      <alignment vertical="center"/>
    </xf>
    <xf numFmtId="0" fontId="40" fillId="0" borderId="8" xfId="5" applyFont="1" applyBorder="1">
      <alignment vertical="center"/>
    </xf>
    <xf numFmtId="0" fontId="40" fillId="0" borderId="11" xfId="5" applyFont="1" applyBorder="1" applyAlignment="1">
      <alignment horizontal="center" vertical="center" wrapText="1"/>
    </xf>
    <xf numFmtId="0" fontId="40" fillId="0" borderId="16" xfId="5" applyFont="1" applyBorder="1" applyAlignment="1">
      <alignment horizontal="center" vertical="center" wrapText="1"/>
    </xf>
    <xf numFmtId="0" fontId="75" fillId="0" borderId="5" xfId="5" applyFont="1" applyBorder="1" applyAlignment="1">
      <alignment vertical="top"/>
    </xf>
    <xf numFmtId="0" fontId="76" fillId="0" borderId="6" xfId="5" applyFont="1" applyBorder="1" applyAlignment="1">
      <alignment horizontal="left" vertical="top" wrapText="1"/>
    </xf>
    <xf numFmtId="0" fontId="76" fillId="0" borderId="8" xfId="5" applyFont="1" applyBorder="1" applyAlignment="1">
      <alignment horizontal="left" vertical="top" wrapText="1"/>
    </xf>
    <xf numFmtId="0" fontId="76" fillId="0" borderId="6" xfId="5" applyFont="1" applyBorder="1" applyAlignment="1">
      <alignment horizontal="center" vertical="center" wrapText="1"/>
    </xf>
    <xf numFmtId="0" fontId="76" fillId="0" borderId="8" xfId="5" applyFont="1" applyBorder="1" applyAlignment="1">
      <alignment horizontal="center" vertical="center" wrapText="1"/>
    </xf>
    <xf numFmtId="0" fontId="76" fillId="0" borderId="12" xfId="5" applyFont="1" applyBorder="1" applyAlignment="1">
      <alignment vertical="top" wrapText="1"/>
    </xf>
    <xf numFmtId="0" fontId="76" fillId="0" borderId="16" xfId="5" applyFont="1" applyBorder="1" applyAlignment="1">
      <alignment vertical="top" wrapText="1"/>
    </xf>
    <xf numFmtId="0" fontId="76" fillId="0" borderId="12" xfId="5" applyFont="1" applyBorder="1">
      <alignment vertical="center"/>
    </xf>
    <xf numFmtId="0" fontId="76" fillId="0" borderId="16" xfId="5" applyFont="1" applyBorder="1">
      <alignment vertical="center"/>
    </xf>
    <xf numFmtId="0" fontId="76" fillId="13" borderId="12" xfId="5" applyFont="1" applyFill="1" applyBorder="1" applyAlignment="1">
      <alignment horizontal="center" vertical="center"/>
    </xf>
    <xf numFmtId="0" fontId="76" fillId="13" borderId="16" xfId="5" applyFont="1" applyFill="1" applyBorder="1" applyAlignment="1">
      <alignment horizontal="center" vertical="center"/>
    </xf>
    <xf numFmtId="0" fontId="76" fillId="13" borderId="10" xfId="5" applyFont="1" applyFill="1" applyBorder="1" applyAlignment="1">
      <alignment horizontal="center" vertical="center"/>
    </xf>
    <xf numFmtId="0" fontId="76" fillId="13" borderId="14" xfId="5" applyFont="1" applyFill="1" applyBorder="1" applyAlignment="1">
      <alignment horizontal="center" vertical="center"/>
    </xf>
    <xf numFmtId="0" fontId="76" fillId="0" borderId="12" xfId="5" applyFont="1" applyBorder="1" applyAlignment="1">
      <alignment horizontal="left" vertical="center"/>
    </xf>
    <xf numFmtId="0" fontId="76" fillId="0" borderId="16" xfId="5" applyFont="1" applyBorder="1" applyAlignment="1">
      <alignment horizontal="left" vertical="center"/>
    </xf>
    <xf numFmtId="0" fontId="76" fillId="0" borderId="11" xfId="5" applyFont="1" applyBorder="1" applyAlignment="1">
      <alignment horizontal="left" vertical="top" wrapText="1"/>
    </xf>
    <xf numFmtId="0" fontId="76" fillId="0" borderId="20" xfId="5" applyFont="1" applyBorder="1" applyAlignment="1">
      <alignment horizontal="left" vertical="top" wrapText="1"/>
    </xf>
    <xf numFmtId="0" fontId="76" fillId="0" borderId="15" xfId="5" applyFont="1" applyBorder="1" applyAlignment="1">
      <alignment horizontal="left" vertical="top" wrapText="1"/>
    </xf>
    <xf numFmtId="0" fontId="76" fillId="13" borderId="13" xfId="5" applyFont="1" applyFill="1" applyBorder="1" applyAlignment="1">
      <alignment horizontal="center" vertical="center"/>
    </xf>
    <xf numFmtId="0" fontId="76" fillId="0" borderId="29" xfId="5" applyFont="1" applyBorder="1" applyAlignment="1">
      <alignment horizontal="left" vertical="center"/>
    </xf>
    <xf numFmtId="0" fontId="76" fillId="0" borderId="12" xfId="5" applyFont="1" applyBorder="1" applyAlignment="1">
      <alignment horizontal="left" vertical="center" wrapText="1"/>
    </xf>
    <xf numFmtId="0" fontId="76" fillId="0" borderId="16" xfId="5" applyFont="1" applyBorder="1" applyAlignment="1">
      <alignment horizontal="left" vertical="center" wrapText="1"/>
    </xf>
    <xf numFmtId="0" fontId="76" fillId="13" borderId="12" xfId="5" applyFont="1" applyFill="1" applyBorder="1" applyAlignment="1">
      <alignment horizontal="center" vertical="center" wrapText="1"/>
    </xf>
    <xf numFmtId="0" fontId="76" fillId="13" borderId="16" xfId="5" applyFont="1" applyFill="1" applyBorder="1" applyAlignment="1">
      <alignment horizontal="center" vertical="center" wrapText="1"/>
    </xf>
    <xf numFmtId="0" fontId="76" fillId="0" borderId="12" xfId="5" applyFont="1" applyBorder="1" applyAlignment="1">
      <alignment horizontal="left" vertical="center" wrapText="1" shrinkToFit="1"/>
    </xf>
    <xf numFmtId="0" fontId="76" fillId="0" borderId="16" xfId="5" applyFont="1" applyBorder="1" applyAlignment="1">
      <alignment horizontal="left" vertical="center" wrapText="1" shrinkToFit="1"/>
    </xf>
    <xf numFmtId="0" fontId="81" fillId="0" borderId="0" xfId="5" applyFont="1" applyAlignment="1">
      <alignment horizontal="center" vertical="center" wrapText="1"/>
    </xf>
    <xf numFmtId="0" fontId="75" fillId="0" borderId="5" xfId="5" applyFont="1" applyBorder="1" applyAlignment="1">
      <alignment vertical="top" wrapText="1"/>
    </xf>
    <xf numFmtId="0" fontId="76" fillId="0" borderId="12" xfId="5" applyFont="1" applyBorder="1" applyAlignment="1">
      <alignment horizontal="left" vertical="top"/>
    </xf>
    <xf numFmtId="0" fontId="76" fillId="0" borderId="29" xfId="5" applyFont="1" applyBorder="1" applyAlignment="1">
      <alignment horizontal="left" vertical="top"/>
    </xf>
    <xf numFmtId="0" fontId="76" fillId="0" borderId="12" xfId="5" applyFont="1" applyBorder="1" applyAlignment="1">
      <alignment horizontal="left" vertical="top" wrapText="1"/>
    </xf>
    <xf numFmtId="0" fontId="76" fillId="0" borderId="16" xfId="5" applyFont="1" applyBorder="1" applyAlignment="1">
      <alignment horizontal="left" vertical="top"/>
    </xf>
    <xf numFmtId="0" fontId="76" fillId="0" borderId="29" xfId="5" applyFont="1" applyBorder="1" applyAlignment="1">
      <alignment horizontal="left" vertical="top" wrapText="1"/>
    </xf>
    <xf numFmtId="0" fontId="76" fillId="0" borderId="10" xfId="5" applyFont="1" applyBorder="1" applyAlignment="1">
      <alignment horizontal="left" vertical="top" wrapText="1"/>
    </xf>
    <xf numFmtId="0" fontId="76" fillId="0" borderId="13" xfId="5" applyFont="1" applyBorder="1" applyAlignment="1">
      <alignment horizontal="left" vertical="top" wrapText="1"/>
    </xf>
    <xf numFmtId="0" fontId="76" fillId="0" borderId="14" xfId="5" applyFont="1" applyBorder="1" applyAlignment="1">
      <alignment horizontal="left" vertical="top" wrapText="1"/>
    </xf>
    <xf numFmtId="0" fontId="76" fillId="0" borderId="29" xfId="5" applyFont="1" applyBorder="1" applyAlignment="1">
      <alignment horizontal="left" vertical="center" wrapText="1"/>
    </xf>
    <xf numFmtId="0" fontId="76" fillId="13" borderId="29" xfId="5" applyFont="1" applyFill="1" applyBorder="1" applyAlignment="1">
      <alignment horizontal="center" vertical="center" wrapText="1"/>
    </xf>
    <xf numFmtId="0" fontId="76" fillId="0" borderId="16" xfId="5" applyFont="1" applyBorder="1" applyAlignment="1">
      <alignment horizontal="left" vertical="top" wrapText="1"/>
    </xf>
    <xf numFmtId="0" fontId="75" fillId="0" borderId="5" xfId="5" applyFont="1" applyBorder="1" applyAlignment="1">
      <alignment horizontal="center" vertical="center"/>
    </xf>
    <xf numFmtId="0" fontId="76" fillId="0" borderId="5" xfId="5" applyFont="1" applyBorder="1" applyAlignment="1">
      <alignment horizontal="left" vertical="top" wrapText="1"/>
    </xf>
    <xf numFmtId="0" fontId="76" fillId="0" borderId="29" xfId="5" applyFont="1" applyBorder="1" applyAlignment="1">
      <alignment vertical="top" wrapText="1"/>
    </xf>
    <xf numFmtId="0" fontId="76" fillId="0" borderId="10" xfId="5" applyFont="1" applyBorder="1" applyAlignment="1">
      <alignment vertical="top"/>
    </xf>
    <xf numFmtId="0" fontId="76" fillId="0" borderId="11" xfId="5" applyFont="1" applyBorder="1" applyAlignment="1">
      <alignment vertical="top"/>
    </xf>
    <xf numFmtId="0" fontId="76" fillId="0" borderId="13" xfId="5" applyFont="1" applyBorder="1" applyAlignment="1">
      <alignment vertical="top"/>
    </xf>
    <xf numFmtId="0" fontId="76" fillId="0" borderId="20" xfId="5" applyFont="1" applyBorder="1" applyAlignment="1">
      <alignment vertical="top"/>
    </xf>
    <xf numFmtId="0" fontId="76" fillId="0" borderId="14" xfId="5" applyFont="1" applyBorder="1" applyAlignment="1">
      <alignment vertical="top"/>
    </xf>
    <xf numFmtId="0" fontId="76" fillId="0" borderId="15" xfId="5" applyFont="1" applyBorder="1" applyAlignment="1">
      <alignment vertical="top"/>
    </xf>
    <xf numFmtId="0" fontId="76" fillId="0" borderId="12" xfId="5" applyFont="1" applyBorder="1" applyAlignment="1">
      <alignment vertical="center" wrapText="1"/>
    </xf>
    <xf numFmtId="0" fontId="76" fillId="0" borderId="29" xfId="5" applyFont="1" applyBorder="1" applyAlignment="1">
      <alignment vertical="center" wrapText="1"/>
    </xf>
    <xf numFmtId="0" fontId="76" fillId="0" borderId="16" xfId="5" applyFont="1" applyBorder="1" applyAlignment="1">
      <alignment vertical="center" wrapText="1"/>
    </xf>
    <xf numFmtId="0" fontId="76" fillId="0" borderId="12" xfId="5" applyFont="1" applyBorder="1" applyAlignment="1">
      <alignment horizontal="center" vertical="center" wrapText="1"/>
    </xf>
    <xf numFmtId="0" fontId="76" fillId="0" borderId="5" xfId="5" applyFont="1" applyBorder="1" applyAlignment="1">
      <alignment horizontal="center" vertical="center" wrapText="1"/>
    </xf>
    <xf numFmtId="0" fontId="76" fillId="0" borderId="10" xfId="5" applyFont="1" applyBorder="1" applyAlignment="1">
      <alignment horizontal="center" vertical="center" wrapText="1"/>
    </xf>
    <xf numFmtId="0" fontId="76" fillId="0" borderId="14" xfId="5" applyFont="1" applyBorder="1" applyAlignment="1">
      <alignment horizontal="center" vertical="center" wrapText="1"/>
    </xf>
    <xf numFmtId="0" fontId="77" fillId="13" borderId="12" xfId="5" applyFont="1" applyFill="1" applyBorder="1" applyAlignment="1">
      <alignment horizontal="center" vertical="center" wrapText="1"/>
    </xf>
    <xf numFmtId="0" fontId="77" fillId="13" borderId="16" xfId="5" applyFont="1" applyFill="1" applyBorder="1" applyAlignment="1">
      <alignment horizontal="center" vertical="center" wrapText="1"/>
    </xf>
    <xf numFmtId="0" fontId="76" fillId="13" borderId="29" xfId="5" applyFont="1" applyFill="1" applyBorder="1" applyAlignment="1">
      <alignment horizontal="center" vertical="center"/>
    </xf>
    <xf numFmtId="0" fontId="75" fillId="0" borderId="12" xfId="5" applyFont="1" applyBorder="1" applyAlignment="1">
      <alignment horizontal="center" vertical="center"/>
    </xf>
    <xf numFmtId="0" fontId="75" fillId="0" borderId="16" xfId="5" applyFont="1" applyBorder="1" applyAlignment="1">
      <alignment horizontal="center" vertical="center"/>
    </xf>
    <xf numFmtId="0" fontId="75" fillId="0" borderId="5" xfId="5" applyFont="1" applyBorder="1" applyAlignment="1">
      <alignment horizontal="left" vertical="top"/>
    </xf>
    <xf numFmtId="0" fontId="0" fillId="0" borderId="29" xfId="0" applyBorder="1" applyAlignment="1">
      <alignment vertical="top" wrapText="1"/>
    </xf>
  </cellXfs>
  <cellStyles count="25">
    <cellStyle name="パーセント" xfId="4" builtinId="5"/>
    <cellStyle name="桁区切り" xfId="1" builtinId="6"/>
    <cellStyle name="桁区切り 2" xfId="12" xr:uid="{96B443CE-B95B-4000-B1F3-BB5C04951700}"/>
    <cellStyle name="桁区切り 2 2" xfId="14" xr:uid="{BAB1FA5F-98A0-43FE-ADA7-9F0D22198A90}"/>
    <cellStyle name="桁区切り 2 2 2" xfId="23" xr:uid="{ED1351C8-D250-4100-A313-2664BE75FD63}"/>
    <cellStyle name="桁区切り 2 2 3" xfId="22" xr:uid="{B000A8F0-08E1-4377-8FA5-8D68A404B382}"/>
    <cellStyle name="桁区切り 3" xfId="19" xr:uid="{B63EBF9D-C431-48EA-9EB2-529D932CFF27}"/>
    <cellStyle name="標準" xfId="0" builtinId="0"/>
    <cellStyle name="標準 11" xfId="15" xr:uid="{2C19114E-B3A4-43FB-A37E-961D4E7D78B1}"/>
    <cellStyle name="標準 2" xfId="5" xr:uid="{00000000-0005-0000-0000-000003000000}"/>
    <cellStyle name="標準 2 2" xfId="9" xr:uid="{2655EEA2-7F9D-4E0C-B766-44A9326F69E1}"/>
    <cellStyle name="標準 2 2 2" xfId="18" xr:uid="{190ECFE7-C63D-4399-8A81-6023BAEEF640}"/>
    <cellStyle name="標準 2 5" xfId="24" xr:uid="{F8F39899-E71E-410E-AF90-F0C4A84CB5DB}"/>
    <cellStyle name="標準 3" xfId="6" xr:uid="{00000000-0005-0000-0000-000004000000}"/>
    <cellStyle name="標準 3 2" xfId="11" xr:uid="{A48F403B-485A-4A81-A124-826B270D3ADC}"/>
    <cellStyle name="標準 3 2 2" xfId="20" xr:uid="{EEC09A25-F98F-4E79-ACBF-9B4F49A52EC4}"/>
    <cellStyle name="標準 3 3" xfId="13" xr:uid="{D7CA3023-CE3A-46BA-8528-33CB3A9626C0}"/>
    <cellStyle name="標準 3 4" xfId="16" xr:uid="{1AF35756-75B2-4365-97DF-ABC3A016D177}"/>
    <cellStyle name="標準 4" xfId="8" xr:uid="{37981044-2163-4C4E-8DD3-FB6A253BA84E}"/>
    <cellStyle name="標準 4 2" xfId="21" xr:uid="{95FB5A15-03B0-46AC-9D53-70A484E28398}"/>
    <cellStyle name="標準 5" xfId="17" xr:uid="{3623D7A1-78B9-406E-B052-EF775B1591D6}"/>
    <cellStyle name="標準 7" xfId="7" xr:uid="{8A321E80-033D-4243-9711-264522522DCC}"/>
    <cellStyle name="標準 8" xfId="10" xr:uid="{42FC04D5-EA78-499D-8E1F-5B4311086965}"/>
    <cellStyle name="標準_⑤参考様式11,12号別紙(収支実績報告書（支援交付金））" xfId="2" xr:uid="{00000000-0005-0000-0000-000005000000}"/>
    <cellStyle name="標準_活動指針チェック表(記載例）181118_活動計画の記載要領v9（181214）別添３と５修正" xfId="3" xr:uid="{00000000-0005-0000-0000-000006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99FF"/>
      <color rgb="FF0000FF"/>
      <color rgb="FFC4C4C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xdr:row>
      <xdr:rowOff>29680</xdr:rowOff>
    </xdr:from>
    <xdr:to>
      <xdr:col>11</xdr:col>
      <xdr:colOff>431547</xdr:colOff>
      <xdr:row>45</xdr:row>
      <xdr:rowOff>2650</xdr:rowOff>
    </xdr:to>
    <xdr:pic>
      <xdr:nvPicPr>
        <xdr:cNvPr id="2" name="図 1">
          <a:extLst>
            <a:ext uri="{FF2B5EF4-FFF2-40B4-BE49-F238E27FC236}">
              <a16:creationId xmlns:a16="http://schemas.microsoft.com/office/drawing/2014/main" id="{1B8D2356-F57B-4B89-8511-290B1BC7313C}"/>
            </a:ext>
          </a:extLst>
        </xdr:cNvPr>
        <xdr:cNvPicPr>
          <a:picLocks noChangeAspect="1"/>
        </xdr:cNvPicPr>
      </xdr:nvPicPr>
      <xdr:blipFill>
        <a:blip xmlns:r="http://schemas.openxmlformats.org/officeDocument/2006/relationships" r:embed="rId1"/>
        <a:stretch>
          <a:fillRect/>
        </a:stretch>
      </xdr:blipFill>
      <xdr:spPr>
        <a:xfrm>
          <a:off x="0" y="4754080"/>
          <a:ext cx="8092698" cy="1001670"/>
        </a:xfrm>
        <a:prstGeom prst="rect">
          <a:avLst/>
        </a:prstGeom>
      </xdr:spPr>
    </xdr:pic>
    <xdr:clientData/>
  </xdr:twoCellAnchor>
  <xdr:twoCellAnchor>
    <xdr:from>
      <xdr:col>4</xdr:col>
      <xdr:colOff>160515</xdr:colOff>
      <xdr:row>39</xdr:row>
      <xdr:rowOff>33992</xdr:rowOff>
    </xdr:from>
    <xdr:to>
      <xdr:col>4</xdr:col>
      <xdr:colOff>513862</xdr:colOff>
      <xdr:row>40</xdr:row>
      <xdr:rowOff>64718</xdr:rowOff>
    </xdr:to>
    <xdr:sp macro="" textlink="">
      <xdr:nvSpPr>
        <xdr:cNvPr id="3" name="正方形/長方形 2">
          <a:extLst>
            <a:ext uri="{FF2B5EF4-FFF2-40B4-BE49-F238E27FC236}">
              <a16:creationId xmlns:a16="http://schemas.microsoft.com/office/drawing/2014/main" id="{BF85E12D-89ED-42B1-BEEF-252CE82CF54E}"/>
            </a:ext>
          </a:extLst>
        </xdr:cNvPr>
        <xdr:cNvSpPr/>
      </xdr:nvSpPr>
      <xdr:spPr>
        <a:xfrm>
          <a:off x="3039912" y="11825285"/>
          <a:ext cx="353347" cy="20589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651658</xdr:colOff>
      <xdr:row>40</xdr:row>
      <xdr:rowOff>93437</xdr:rowOff>
    </xdr:from>
    <xdr:to>
      <xdr:col>8</xdr:col>
      <xdr:colOff>414257</xdr:colOff>
      <xdr:row>43</xdr:row>
      <xdr:rowOff>137287</xdr:rowOff>
    </xdr:to>
    <xdr:sp macro="" textlink="">
      <xdr:nvSpPr>
        <xdr:cNvPr id="4" name="正方形/長方形 3">
          <a:extLst>
            <a:ext uri="{FF2B5EF4-FFF2-40B4-BE49-F238E27FC236}">
              <a16:creationId xmlns:a16="http://schemas.microsoft.com/office/drawing/2014/main" id="{11F8E0B9-9E1F-4A9C-8AF0-56171B58B981}"/>
            </a:ext>
          </a:extLst>
        </xdr:cNvPr>
        <xdr:cNvSpPr/>
      </xdr:nvSpPr>
      <xdr:spPr>
        <a:xfrm>
          <a:off x="5600279" y="12059903"/>
          <a:ext cx="452340" cy="56936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248479</xdr:colOff>
      <xdr:row>37</xdr:row>
      <xdr:rowOff>151848</xdr:rowOff>
    </xdr:from>
    <xdr:to>
      <xdr:col>5</xdr:col>
      <xdr:colOff>89729</xdr:colOff>
      <xdr:row>39</xdr:row>
      <xdr:rowOff>20707</xdr:rowOff>
    </xdr:to>
    <xdr:sp macro="" textlink="">
      <xdr:nvSpPr>
        <xdr:cNvPr id="5" name="テキスト ボックス 4">
          <a:extLst>
            <a:ext uri="{FF2B5EF4-FFF2-40B4-BE49-F238E27FC236}">
              <a16:creationId xmlns:a16="http://schemas.microsoft.com/office/drawing/2014/main" id="{7D55DDF3-0A19-43D3-90FE-6FE71D57AB97}"/>
            </a:ext>
          </a:extLst>
        </xdr:cNvPr>
        <xdr:cNvSpPr txBox="1"/>
      </xdr:nvSpPr>
      <xdr:spPr>
        <a:xfrm>
          <a:off x="2991679" y="4457148"/>
          <a:ext cx="527050" cy="287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7</xdr:col>
      <xdr:colOff>670064</xdr:colOff>
      <xdr:row>38</xdr:row>
      <xdr:rowOff>186910</xdr:rowOff>
    </xdr:from>
    <xdr:to>
      <xdr:col>8</xdr:col>
      <xdr:colOff>511314</xdr:colOff>
      <xdr:row>40</xdr:row>
      <xdr:rowOff>90280</xdr:rowOff>
    </xdr:to>
    <xdr:sp macro="" textlink="">
      <xdr:nvSpPr>
        <xdr:cNvPr id="6" name="テキスト ボックス 5">
          <a:extLst>
            <a:ext uri="{FF2B5EF4-FFF2-40B4-BE49-F238E27FC236}">
              <a16:creationId xmlns:a16="http://schemas.microsoft.com/office/drawing/2014/main" id="{C686A8A0-6A3A-4097-8DD1-44994BD77760}"/>
            </a:ext>
          </a:extLst>
        </xdr:cNvPr>
        <xdr:cNvSpPr txBox="1"/>
      </xdr:nvSpPr>
      <xdr:spPr>
        <a:xfrm>
          <a:off x="5470664" y="4701760"/>
          <a:ext cx="527050" cy="284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Meiryo UI" panose="020B0604030504040204" pitchFamily="50" charset="-128"/>
              <a:ea typeface="Meiryo UI" panose="020B0604030504040204" pitchFamily="50" charset="-128"/>
            </a:rPr>
            <a:t>②</a:t>
          </a:r>
        </a:p>
      </xdr:txBody>
    </xdr:sp>
    <xdr:clientData/>
  </xdr:twoCellAnchor>
  <xdr:twoCellAnchor editAs="oneCell">
    <xdr:from>
      <xdr:col>0</xdr:col>
      <xdr:colOff>185672</xdr:colOff>
      <xdr:row>6</xdr:row>
      <xdr:rowOff>12369</xdr:rowOff>
    </xdr:from>
    <xdr:to>
      <xdr:col>11</xdr:col>
      <xdr:colOff>406606</xdr:colOff>
      <xdr:row>15</xdr:row>
      <xdr:rowOff>37389</xdr:rowOff>
    </xdr:to>
    <xdr:pic>
      <xdr:nvPicPr>
        <xdr:cNvPr id="7" name="図 6">
          <a:extLst>
            <a:ext uri="{FF2B5EF4-FFF2-40B4-BE49-F238E27FC236}">
              <a16:creationId xmlns:a16="http://schemas.microsoft.com/office/drawing/2014/main" id="{295E4A11-A1A5-6270-04C5-CC8603C95384}"/>
            </a:ext>
          </a:extLst>
        </xdr:cNvPr>
        <xdr:cNvPicPr>
          <a:picLocks noChangeAspect="1"/>
        </xdr:cNvPicPr>
      </xdr:nvPicPr>
      <xdr:blipFill>
        <a:blip xmlns:r="http://schemas.openxmlformats.org/officeDocument/2006/relationships" r:embed="rId2"/>
        <a:stretch>
          <a:fillRect/>
        </a:stretch>
      </xdr:blipFill>
      <xdr:spPr>
        <a:xfrm>
          <a:off x="185672" y="1118498"/>
          <a:ext cx="7892144" cy="1592036"/>
        </a:xfrm>
        <a:prstGeom prst="rect">
          <a:avLst/>
        </a:prstGeom>
      </xdr:spPr>
    </xdr:pic>
    <xdr:clientData/>
  </xdr:twoCellAnchor>
  <xdr:twoCellAnchor editAs="oneCell">
    <xdr:from>
      <xdr:col>0</xdr:col>
      <xdr:colOff>231242</xdr:colOff>
      <xdr:row>18</xdr:row>
      <xdr:rowOff>133252</xdr:rowOff>
    </xdr:from>
    <xdr:to>
      <xdr:col>8</xdr:col>
      <xdr:colOff>202600</xdr:colOff>
      <xdr:row>20</xdr:row>
      <xdr:rowOff>162725</xdr:rowOff>
    </xdr:to>
    <xdr:pic>
      <xdr:nvPicPr>
        <xdr:cNvPr id="8" name="図 7">
          <a:extLst>
            <a:ext uri="{FF2B5EF4-FFF2-40B4-BE49-F238E27FC236}">
              <a16:creationId xmlns:a16="http://schemas.microsoft.com/office/drawing/2014/main" id="{1F90DB81-66C9-628B-868E-D3325B40B83A}"/>
            </a:ext>
          </a:extLst>
        </xdr:cNvPr>
        <xdr:cNvPicPr>
          <a:picLocks noChangeAspect="1"/>
        </xdr:cNvPicPr>
      </xdr:nvPicPr>
      <xdr:blipFill>
        <a:blip xmlns:r="http://schemas.openxmlformats.org/officeDocument/2006/relationships" r:embed="rId3"/>
        <a:stretch>
          <a:fillRect/>
        </a:stretch>
      </xdr:blipFill>
      <xdr:spPr>
        <a:xfrm>
          <a:off x="231242" y="3359462"/>
          <a:ext cx="5583939" cy="1207295"/>
        </a:xfrm>
        <a:prstGeom prst="rect">
          <a:avLst/>
        </a:prstGeom>
      </xdr:spPr>
    </xdr:pic>
    <xdr:clientData/>
  </xdr:twoCellAnchor>
  <xdr:twoCellAnchor editAs="oneCell">
    <xdr:from>
      <xdr:col>0</xdr:col>
      <xdr:colOff>482220</xdr:colOff>
      <xdr:row>25</xdr:row>
      <xdr:rowOff>86370</xdr:rowOff>
    </xdr:from>
    <xdr:to>
      <xdr:col>6</xdr:col>
      <xdr:colOff>88281</xdr:colOff>
      <xdr:row>30</xdr:row>
      <xdr:rowOff>458556</xdr:rowOff>
    </xdr:to>
    <xdr:pic>
      <xdr:nvPicPr>
        <xdr:cNvPr id="10" name="図 9">
          <a:extLst>
            <a:ext uri="{FF2B5EF4-FFF2-40B4-BE49-F238E27FC236}">
              <a16:creationId xmlns:a16="http://schemas.microsoft.com/office/drawing/2014/main" id="{4C3C55EC-EC8B-3B39-75DE-D5B64521B31D}"/>
            </a:ext>
          </a:extLst>
        </xdr:cNvPr>
        <xdr:cNvPicPr>
          <a:picLocks noChangeAspect="1"/>
        </xdr:cNvPicPr>
      </xdr:nvPicPr>
      <xdr:blipFill>
        <a:blip xmlns:r="http://schemas.openxmlformats.org/officeDocument/2006/relationships" r:embed="rId4"/>
        <a:stretch>
          <a:fillRect/>
        </a:stretch>
      </xdr:blipFill>
      <xdr:spPr>
        <a:xfrm>
          <a:off x="482220" y="5821854"/>
          <a:ext cx="3839872" cy="1242750"/>
        </a:xfrm>
        <a:prstGeom prst="rect">
          <a:avLst/>
        </a:prstGeom>
      </xdr:spPr>
    </xdr:pic>
    <xdr:clientData/>
  </xdr:twoCellAnchor>
  <xdr:twoCellAnchor>
    <xdr:from>
      <xdr:col>4</xdr:col>
      <xdr:colOff>334572</xdr:colOff>
      <xdr:row>26</xdr:row>
      <xdr:rowOff>18864</xdr:rowOff>
    </xdr:from>
    <xdr:to>
      <xdr:col>5</xdr:col>
      <xdr:colOff>449292</xdr:colOff>
      <xdr:row>27</xdr:row>
      <xdr:rowOff>89859</xdr:rowOff>
    </xdr:to>
    <xdr:sp macro="" textlink="">
      <xdr:nvSpPr>
        <xdr:cNvPr id="11" name="正方形/長方形 10">
          <a:extLst>
            <a:ext uri="{FF2B5EF4-FFF2-40B4-BE49-F238E27FC236}">
              <a16:creationId xmlns:a16="http://schemas.microsoft.com/office/drawing/2014/main" id="{ABE5B936-905E-4DB6-8DAC-D742CCCE1ADE}"/>
            </a:ext>
          </a:extLst>
        </xdr:cNvPr>
        <xdr:cNvSpPr/>
      </xdr:nvSpPr>
      <xdr:spPr>
        <a:xfrm>
          <a:off x="3192072" y="5644006"/>
          <a:ext cx="797645" cy="25071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612774</xdr:colOff>
      <xdr:row>30</xdr:row>
      <xdr:rowOff>189236</xdr:rowOff>
    </xdr:from>
    <xdr:to>
      <xdr:col>6</xdr:col>
      <xdr:colOff>44570</xdr:colOff>
      <xdr:row>30</xdr:row>
      <xdr:rowOff>439947</xdr:rowOff>
    </xdr:to>
    <xdr:sp macro="" textlink="">
      <xdr:nvSpPr>
        <xdr:cNvPr id="12" name="正方形/長方形 11">
          <a:extLst>
            <a:ext uri="{FF2B5EF4-FFF2-40B4-BE49-F238E27FC236}">
              <a16:creationId xmlns:a16="http://schemas.microsoft.com/office/drawing/2014/main" id="{FD969647-1326-47C0-BF5A-76A8B5983F26}"/>
            </a:ext>
          </a:extLst>
        </xdr:cNvPr>
        <xdr:cNvSpPr/>
      </xdr:nvSpPr>
      <xdr:spPr>
        <a:xfrm>
          <a:off x="3470274" y="6533245"/>
          <a:ext cx="797645" cy="25071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49645</xdr:colOff>
      <xdr:row>0</xdr:row>
      <xdr:rowOff>105063</xdr:rowOff>
    </xdr:from>
    <xdr:to>
      <xdr:col>31</xdr:col>
      <xdr:colOff>55567</xdr:colOff>
      <xdr:row>14</xdr:row>
      <xdr:rowOff>45274</xdr:rowOff>
    </xdr:to>
    <xdr:grpSp>
      <xdr:nvGrpSpPr>
        <xdr:cNvPr id="2" name="グループ化 1">
          <a:extLst>
            <a:ext uri="{FF2B5EF4-FFF2-40B4-BE49-F238E27FC236}">
              <a16:creationId xmlns:a16="http://schemas.microsoft.com/office/drawing/2014/main" id="{E3C9E08B-B173-405D-B2BD-9697828FE14B}"/>
            </a:ext>
          </a:extLst>
        </xdr:cNvPr>
        <xdr:cNvGrpSpPr/>
      </xdr:nvGrpSpPr>
      <xdr:grpSpPr>
        <a:xfrm>
          <a:off x="10202174" y="105063"/>
          <a:ext cx="5048569" cy="5789682"/>
          <a:chOff x="11109325" y="845770"/>
          <a:chExt cx="4737760" cy="5741213"/>
        </a:xfrm>
      </xdr:grpSpPr>
      <xdr:grpSp>
        <xdr:nvGrpSpPr>
          <xdr:cNvPr id="3" name="グループ化 2">
            <a:extLst>
              <a:ext uri="{FF2B5EF4-FFF2-40B4-BE49-F238E27FC236}">
                <a16:creationId xmlns:a16="http://schemas.microsoft.com/office/drawing/2014/main" id="{FBE18060-CB1C-AF41-0587-8C4BFD7FBD3C}"/>
              </a:ext>
            </a:extLst>
          </xdr:cNvPr>
          <xdr:cNvGrpSpPr/>
        </xdr:nvGrpSpPr>
        <xdr:grpSpPr>
          <a:xfrm>
            <a:off x="11124712" y="2185865"/>
            <a:ext cx="4719198" cy="4404293"/>
            <a:chOff x="9455314" y="81411"/>
            <a:chExt cx="3211317" cy="3050603"/>
          </a:xfrm>
        </xdr:grpSpPr>
        <xdr:sp macro="" textlink="">
          <xdr:nvSpPr>
            <xdr:cNvPr id="5" name="Rectangle 65">
              <a:extLst>
                <a:ext uri="{FF2B5EF4-FFF2-40B4-BE49-F238E27FC236}">
                  <a16:creationId xmlns:a16="http://schemas.microsoft.com/office/drawing/2014/main" id="{7BABE010-DFEC-F267-6E8C-A79283AE9C84}"/>
                </a:ext>
              </a:extLst>
            </xdr:cNvPr>
            <xdr:cNvSpPr>
              <a:spLocks noChangeArrowheads="1"/>
            </xdr:cNvSpPr>
          </xdr:nvSpPr>
          <xdr:spPr bwMode="auto">
            <a:xfrm>
              <a:off x="9459872" y="81411"/>
              <a:ext cx="3192384" cy="703280"/>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工事１件当たり</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200</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万円以上の工事がある場合、該当する工事については本様式を作成する必要があります。</a:t>
              </a:r>
            </a:p>
          </xdr:txBody>
        </xdr:sp>
        <xdr:sp macro="" textlink="">
          <xdr:nvSpPr>
            <xdr:cNvPr id="6" name="線吹き出し 2 (枠付き) 19">
              <a:extLst>
                <a:ext uri="{FF2B5EF4-FFF2-40B4-BE49-F238E27FC236}">
                  <a16:creationId xmlns:a16="http://schemas.microsoft.com/office/drawing/2014/main" id="{3C0F96CE-6D1C-93F6-66EA-C37054C8CECB}"/>
                </a:ext>
              </a:extLst>
            </xdr:cNvPr>
            <xdr:cNvSpPr/>
          </xdr:nvSpPr>
          <xdr:spPr>
            <a:xfrm>
              <a:off x="9468014" y="1668909"/>
              <a:ext cx="3184614" cy="667564"/>
            </a:xfrm>
            <a:prstGeom prst="borderCallout2">
              <a:avLst>
                <a:gd name="adj1" fmla="val 53291"/>
                <a:gd name="adj2" fmla="val 413"/>
                <a:gd name="adj3" fmla="val 26004"/>
                <a:gd name="adj4" fmla="val -46032"/>
                <a:gd name="adj5" fmla="val 6092"/>
                <a:gd name="adj6" fmla="val -58184"/>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施設延長は小数点第２位まで記入してください。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 name="線吹き出し 2 (枠付き) 19">
              <a:extLst>
                <a:ext uri="{FF2B5EF4-FFF2-40B4-BE49-F238E27FC236}">
                  <a16:creationId xmlns:a16="http://schemas.microsoft.com/office/drawing/2014/main" id="{347CEE44-0311-F908-36E3-9D2730B62DB8}"/>
                </a:ext>
              </a:extLst>
            </xdr:cNvPr>
            <xdr:cNvSpPr/>
          </xdr:nvSpPr>
          <xdr:spPr>
            <a:xfrm>
              <a:off x="9482017" y="2464450"/>
              <a:ext cx="3184614" cy="667564"/>
            </a:xfrm>
            <a:prstGeom prst="borderCallout2">
              <a:avLst>
                <a:gd name="adj1" fmla="val 53291"/>
                <a:gd name="adj2" fmla="val 413"/>
                <a:gd name="adj3" fmla="val 27493"/>
                <a:gd name="adj4" fmla="val -26850"/>
                <a:gd name="adj5" fmla="val -35799"/>
                <a:gd name="adj6" fmla="val -3349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「概算事業費」は</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10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万円単位で記入してください。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8" name="線吹き出し 2 (枠付き) 19">
              <a:extLst>
                <a:ext uri="{FF2B5EF4-FFF2-40B4-BE49-F238E27FC236}">
                  <a16:creationId xmlns:a16="http://schemas.microsoft.com/office/drawing/2014/main" id="{ECB8F76D-9D58-0C47-63C2-CA68716DCC2C}"/>
                </a:ext>
              </a:extLst>
            </xdr:cNvPr>
            <xdr:cNvSpPr/>
          </xdr:nvSpPr>
          <xdr:spPr>
            <a:xfrm>
              <a:off x="9455314" y="890954"/>
              <a:ext cx="3184614" cy="667564"/>
            </a:xfrm>
            <a:prstGeom prst="borderCallout2">
              <a:avLst>
                <a:gd name="adj1" fmla="val 53291"/>
                <a:gd name="adj2" fmla="val 413"/>
                <a:gd name="adj3" fmla="val 49148"/>
                <a:gd name="adj4" fmla="val -146539"/>
                <a:gd name="adj5" fmla="val 14913"/>
                <a:gd name="adj6" fmla="val -1654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「改修年度」は、施設の改修又は災害復旧等によって更新が行われた最近の年度を記入してください。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4" name="Rectangle 65">
            <a:extLst>
              <a:ext uri="{FF2B5EF4-FFF2-40B4-BE49-F238E27FC236}">
                <a16:creationId xmlns:a16="http://schemas.microsoft.com/office/drawing/2014/main" id="{3CEF5A0E-3542-DDDA-CD1F-35F6C05ACC95}"/>
              </a:ext>
            </a:extLst>
          </xdr:cNvPr>
          <xdr:cNvSpPr>
            <a:spLocks noChangeArrowheads="1"/>
          </xdr:cNvSpPr>
        </xdr:nvSpPr>
        <xdr:spPr bwMode="auto">
          <a:xfrm>
            <a:off x="11109325" y="845770"/>
            <a:ext cx="3158294" cy="1194454"/>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2</xdr:col>
      <xdr:colOff>133145</xdr:colOff>
      <xdr:row>0</xdr:row>
      <xdr:rowOff>71693</xdr:rowOff>
    </xdr:from>
    <xdr:to>
      <xdr:col>7</xdr:col>
      <xdr:colOff>61452</xdr:colOff>
      <xdr:row>3</xdr:row>
      <xdr:rowOff>163871</xdr:rowOff>
    </xdr:to>
    <xdr:sp macro="" textlink="">
      <xdr:nvSpPr>
        <xdr:cNvPr id="3" name="Rectangle 65">
          <a:extLst>
            <a:ext uri="{FF2B5EF4-FFF2-40B4-BE49-F238E27FC236}">
              <a16:creationId xmlns:a16="http://schemas.microsoft.com/office/drawing/2014/main" id="{D8973E64-F097-48F6-9793-202D5C029790}"/>
            </a:ext>
          </a:extLst>
        </xdr:cNvPr>
        <xdr:cNvSpPr>
          <a:spLocks noChangeArrowheads="1"/>
        </xdr:cNvSpPr>
      </xdr:nvSpPr>
      <xdr:spPr bwMode="auto">
        <a:xfrm>
          <a:off x="6831371" y="71693"/>
          <a:ext cx="3052097" cy="860323"/>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土地改良区等との協議内容に応じて修正してください。</a:t>
          </a:r>
          <a:endParaRPr kumimoji="1" lang="ja-JP" altLang="ja-JP" sz="7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20</xdr:col>
      <xdr:colOff>33145</xdr:colOff>
      <xdr:row>90</xdr:row>
      <xdr:rowOff>121867</xdr:rowOff>
    </xdr:from>
    <xdr:to>
      <xdr:col>25</xdr:col>
      <xdr:colOff>635000</xdr:colOff>
      <xdr:row>95</xdr:row>
      <xdr:rowOff>76638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7419007" y="17573419"/>
          <a:ext cx="8605045" cy="9948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26</xdr:col>
      <xdr:colOff>19440</xdr:colOff>
      <xdr:row>56</xdr:row>
      <xdr:rowOff>79997</xdr:rowOff>
    </xdr:from>
    <xdr:to>
      <xdr:col>26</xdr:col>
      <xdr:colOff>2740868</xdr:colOff>
      <xdr:row>60</xdr:row>
      <xdr:rowOff>195385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7654152" y="13561535"/>
          <a:ext cx="2721428" cy="104346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20</xdr:col>
      <xdr:colOff>520011</xdr:colOff>
      <xdr:row>13</xdr:row>
      <xdr:rowOff>10054</xdr:rowOff>
    </xdr:from>
    <xdr:to>
      <xdr:col>26</xdr:col>
      <xdr:colOff>2523717</xdr:colOff>
      <xdr:row>18</xdr:row>
      <xdr:rowOff>134729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1583868" y="3520697"/>
          <a:ext cx="12004956" cy="128128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17</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3133482"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14</xdr:col>
      <xdr:colOff>0</xdr:colOff>
      <xdr:row>10</xdr:row>
      <xdr:rowOff>147746</xdr:rowOff>
    </xdr:to>
    <xdr:sp macro="" textlink="">
      <xdr:nvSpPr>
        <xdr:cNvPr id="9" name="テキスト ボックス 8">
          <a:extLst>
            <a:ext uri="{FF2B5EF4-FFF2-40B4-BE49-F238E27FC236}">
              <a16:creationId xmlns:a16="http://schemas.microsoft.com/office/drawing/2014/main" id="{31DD7006-07C7-4A28-8DF2-BC485BA36C9F}"/>
            </a:ext>
          </a:extLst>
        </xdr:cNvPr>
        <xdr:cNvSpPr txBox="1"/>
      </xdr:nvSpPr>
      <xdr:spPr>
        <a:xfrm>
          <a:off x="6574573" y="1921870"/>
          <a:ext cx="3538964" cy="104465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1629833</xdr:colOff>
      <xdr:row>24</xdr:row>
      <xdr:rowOff>603249</xdr:rowOff>
    </xdr:from>
    <xdr:ext cx="184731" cy="264560"/>
    <xdr:sp macro="" textlink="">
      <xdr:nvSpPr>
        <xdr:cNvPr id="2" name="テキスト ボックス 1">
          <a:extLst>
            <a:ext uri="{FF2B5EF4-FFF2-40B4-BE49-F238E27FC236}">
              <a16:creationId xmlns:a16="http://schemas.microsoft.com/office/drawing/2014/main" id="{9BC86E03-89CB-4DC0-A54F-E9EC9D5A6E1C}"/>
            </a:ext>
          </a:extLst>
        </xdr:cNvPr>
        <xdr:cNvSpPr txBox="1"/>
      </xdr:nvSpPr>
      <xdr:spPr>
        <a:xfrm>
          <a:off x="6182783" y="8328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276972</xdr:colOff>
      <xdr:row>0</xdr:row>
      <xdr:rowOff>66862</xdr:rowOff>
    </xdr:from>
    <xdr:to>
      <xdr:col>18</xdr:col>
      <xdr:colOff>616324</xdr:colOff>
      <xdr:row>4</xdr:row>
      <xdr:rowOff>84044</xdr:rowOff>
    </xdr:to>
    <xdr:sp macro="" textlink="">
      <xdr:nvSpPr>
        <xdr:cNvPr id="3" name="Rectangle 65">
          <a:extLst>
            <a:ext uri="{FF2B5EF4-FFF2-40B4-BE49-F238E27FC236}">
              <a16:creationId xmlns:a16="http://schemas.microsoft.com/office/drawing/2014/main" id="{2BBEC47E-7BFC-4676-9749-BE4DF3BDE030}"/>
            </a:ext>
          </a:extLst>
        </xdr:cNvPr>
        <xdr:cNvSpPr>
          <a:spLocks noChangeArrowheads="1"/>
        </xdr:cNvSpPr>
      </xdr:nvSpPr>
      <xdr:spPr bwMode="auto">
        <a:xfrm>
          <a:off x="6019987" y="66862"/>
          <a:ext cx="4121337" cy="1165785"/>
        </a:xfrm>
        <a:prstGeom prst="rect">
          <a:avLst/>
        </a:prstGeom>
        <a:solidFill>
          <a:schemeClr val="bg1">
            <a:lumMod val="95000"/>
          </a:scheme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defTabSz="936625" fontAlgn="base">
            <a:spcBef>
              <a:spcPct val="0"/>
            </a:spcBef>
            <a:spcAft>
              <a:spcPct val="0"/>
            </a:spcAft>
            <a:tabLst>
              <a:tab pos="1074738" algn="l"/>
            </a:tabLst>
          </a:pPr>
          <a:r>
            <a:rPr lang="ja-JP" altLang="en-US" sz="1000" b="1" baseline="0">
              <a:solidFill>
                <a:srgbClr val="002060"/>
              </a:solidFill>
              <a:latin typeface="Meiryo UI" panose="020B0604030504040204" pitchFamily="50" charset="-128"/>
              <a:ea typeface="Meiryo UI" panose="020B0604030504040204" pitchFamily="50" charset="-128"/>
            </a:rPr>
            <a:t>オレンジ色着色箇所</a:t>
          </a:r>
          <a:r>
            <a:rPr lang="en-US" altLang="ja-JP" sz="1000" b="1" baseline="0">
              <a:solidFill>
                <a:srgbClr val="002060"/>
              </a:solidFill>
              <a:latin typeface="Meiryo UI" panose="020B0604030504040204" pitchFamily="50" charset="-128"/>
              <a:ea typeface="Meiryo UI" panose="020B0604030504040204" pitchFamily="50" charset="-128"/>
            </a:rPr>
            <a:t>	</a:t>
          </a:r>
          <a:r>
            <a:rPr lang="ja-JP" altLang="en-US" sz="1000" b="1" baseline="0">
              <a:solidFill>
                <a:srgbClr val="002060"/>
              </a:solidFill>
              <a:latin typeface="Meiryo UI" panose="020B0604030504040204" pitchFamily="50" charset="-128"/>
              <a:ea typeface="Meiryo UI" panose="020B0604030504040204" pitchFamily="50" charset="-128"/>
            </a:rPr>
            <a:t>：入力してください。</a:t>
          </a:r>
          <a:endParaRPr lang="en-US" altLang="ja-JP" sz="1000" b="1"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ja-JP" altLang="en-US" sz="1000" baseline="0">
              <a:solidFill>
                <a:srgbClr val="002060"/>
              </a:solidFill>
              <a:latin typeface="Meiryo UI" panose="020B0604030504040204" pitchFamily="50" charset="-128"/>
              <a:ea typeface="Meiryo UI" panose="020B0604030504040204" pitchFamily="50" charset="-128"/>
            </a:rPr>
            <a:t>灰色着色箇所</a:t>
          </a:r>
          <a:r>
            <a:rPr lang="en-US" altLang="ja-JP" sz="1000">
              <a:solidFill>
                <a:srgbClr val="002060"/>
              </a:solidFill>
              <a:latin typeface="Meiryo UI" panose="020B0604030504040204" pitchFamily="50" charset="-128"/>
              <a:ea typeface="Meiryo UI" panose="020B0604030504040204" pitchFamily="50" charset="-128"/>
            </a:rPr>
            <a:t>	</a:t>
          </a:r>
          <a:r>
            <a:rPr lang="ja-JP" altLang="en-US" sz="1000" baseline="0">
              <a:solidFill>
                <a:srgbClr val="002060"/>
              </a:solidFill>
              <a:latin typeface="Meiryo UI" panose="020B0604030504040204" pitchFamily="50" charset="-128"/>
              <a:ea typeface="Meiryo UI" panose="020B0604030504040204" pitchFamily="50" charset="-128"/>
            </a:rPr>
            <a:t>：自動で入力されます。</a:t>
          </a:r>
          <a:endParaRPr lang="en-US" altLang="ja-JP" sz="1000"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en-US" altLang="ja-JP" sz="1000" baseline="0">
              <a:solidFill>
                <a:srgbClr val="002060"/>
              </a:solidFill>
              <a:latin typeface="Meiryo UI" panose="020B0604030504040204" pitchFamily="50" charset="-128"/>
              <a:ea typeface="Meiryo UI" panose="020B0604030504040204" pitchFamily="50" charset="-128"/>
            </a:rPr>
            <a:t>※ </a:t>
          </a:r>
          <a:r>
            <a:rPr lang="ja-JP" altLang="en-US" sz="1000" baseline="0">
              <a:solidFill>
                <a:srgbClr val="002060"/>
              </a:solidFill>
              <a:latin typeface="Meiryo UI" panose="020B0604030504040204" pitchFamily="50" charset="-128"/>
              <a:ea typeface="Meiryo UI" panose="020B0604030504040204" pitchFamily="50" charset="-128"/>
            </a:rPr>
            <a:t>行の挿入等を行う場合は、「校閲」の「シート保護の解除」をクリックしてください。</a:t>
          </a:r>
          <a:endParaRPr lang="en-US" altLang="ja-JP" sz="1000"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en-US" altLang="ja-JP" sz="1000" baseline="0">
              <a:solidFill>
                <a:srgbClr val="002060"/>
              </a:solidFill>
              <a:latin typeface="Meiryo UI" panose="020B0604030504040204" pitchFamily="50" charset="-128"/>
              <a:ea typeface="Meiryo UI" panose="020B0604030504040204" pitchFamily="50" charset="-128"/>
            </a:rPr>
            <a:t>※</a:t>
          </a:r>
          <a:r>
            <a:rPr lang="ja-JP" altLang="en-US" sz="1000" baseline="0">
              <a:solidFill>
                <a:srgbClr val="002060"/>
              </a:solidFill>
              <a:latin typeface="Meiryo UI" panose="020B0604030504040204" pitchFamily="50" charset="-128"/>
              <a:ea typeface="Meiryo UI" panose="020B0604030504040204" pitchFamily="50" charset="-128"/>
            </a:rPr>
            <a:t>　記載方法は印刷されません。</a:t>
          </a:r>
          <a:endParaRPr lang="ja-JP" altLang="en-US" sz="1000">
            <a:solidFill>
              <a:srgbClr val="002060"/>
            </a:solidFill>
            <a:latin typeface="Meiryo UI" panose="020B0604030504040204" pitchFamily="50" charset="-128"/>
            <a:ea typeface="Meiryo UI" panose="020B060403050404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271605</xdr:colOff>
      <xdr:row>5</xdr:row>
      <xdr:rowOff>153032</xdr:rowOff>
    </xdr:to>
    <xdr:sp macro="" textlink="">
      <xdr:nvSpPr>
        <xdr:cNvPr id="2" name="Rectangle 65">
          <a:extLst>
            <a:ext uri="{FF2B5EF4-FFF2-40B4-BE49-F238E27FC236}">
              <a16:creationId xmlns:a16="http://schemas.microsoft.com/office/drawing/2014/main" id="{4C86E7E8-08B5-4DB8-A0FB-6121599C95FD}"/>
            </a:ext>
          </a:extLst>
        </xdr:cNvPr>
        <xdr:cNvSpPr>
          <a:spLocks noChangeArrowheads="1"/>
        </xdr:cNvSpPr>
      </xdr:nvSpPr>
      <xdr:spPr bwMode="auto">
        <a:xfrm>
          <a:off x="6067425" y="0"/>
          <a:ext cx="3195780" cy="1181732"/>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0</xdr:row>
      <xdr:rowOff>0</xdr:rowOff>
    </xdr:from>
    <xdr:to>
      <xdr:col>24</xdr:col>
      <xdr:colOff>293969</xdr:colOff>
      <xdr:row>68</xdr:row>
      <xdr:rowOff>147485</xdr:rowOff>
    </xdr:to>
    <xdr:grpSp>
      <xdr:nvGrpSpPr>
        <xdr:cNvPr id="7" name="グループ化 6">
          <a:extLst>
            <a:ext uri="{FF2B5EF4-FFF2-40B4-BE49-F238E27FC236}">
              <a16:creationId xmlns:a16="http://schemas.microsoft.com/office/drawing/2014/main" id="{D92A8B10-A23C-480E-9B8F-F66ADB5E9DF7}"/>
            </a:ext>
          </a:extLst>
        </xdr:cNvPr>
        <xdr:cNvGrpSpPr/>
      </xdr:nvGrpSpPr>
      <xdr:grpSpPr>
        <a:xfrm>
          <a:off x="7541559" y="0"/>
          <a:ext cx="3521263" cy="18749250"/>
          <a:chOff x="6895202" y="51313"/>
          <a:chExt cx="3219898" cy="19717071"/>
        </a:xfrm>
      </xdr:grpSpPr>
      <xdr:sp macro="" textlink="">
        <xdr:nvSpPr>
          <xdr:cNvPr id="8" name="Rectangle 65">
            <a:extLst>
              <a:ext uri="{FF2B5EF4-FFF2-40B4-BE49-F238E27FC236}">
                <a16:creationId xmlns:a16="http://schemas.microsoft.com/office/drawing/2014/main" id="{960056F3-459D-0650-516A-6495AF404BA1}"/>
              </a:ext>
            </a:extLst>
          </xdr:cNvPr>
          <xdr:cNvSpPr>
            <a:spLocks noChangeArrowheads="1"/>
          </xdr:cNvSpPr>
        </xdr:nvSpPr>
        <xdr:spPr bwMode="auto">
          <a:xfrm>
            <a:off x="6895202" y="51313"/>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9" name="線吹き出し 2 (枠付き) 19">
            <a:extLst>
              <a:ext uri="{FF2B5EF4-FFF2-40B4-BE49-F238E27FC236}">
                <a16:creationId xmlns:a16="http://schemas.microsoft.com/office/drawing/2014/main" id="{B5739EE6-7A64-F2B3-AE03-06854475BD81}"/>
              </a:ext>
            </a:extLst>
          </xdr:cNvPr>
          <xdr:cNvSpPr/>
        </xdr:nvSpPr>
        <xdr:spPr>
          <a:xfrm>
            <a:off x="6920096" y="12161210"/>
            <a:ext cx="3162933" cy="622173"/>
          </a:xfrm>
          <a:prstGeom prst="borderCallout2">
            <a:avLst>
              <a:gd name="adj1" fmla="val 53291"/>
              <a:gd name="adj2" fmla="val 413"/>
              <a:gd name="adj3" fmla="val 54810"/>
              <a:gd name="adj4" fmla="val -8763"/>
              <a:gd name="adj5" fmla="val 117817"/>
              <a:gd name="adj6" fmla="val -4537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遊休農地の一部を解消した場合は、数値を変更し、届出を行います。</a:t>
            </a:r>
          </a:p>
        </xdr:txBody>
      </xdr:sp>
      <xdr:sp macro="" textlink="">
        <xdr:nvSpPr>
          <xdr:cNvPr id="10" name="線吹き出し 2 (枠付き) 19">
            <a:extLst>
              <a:ext uri="{FF2B5EF4-FFF2-40B4-BE49-F238E27FC236}">
                <a16:creationId xmlns:a16="http://schemas.microsoft.com/office/drawing/2014/main" id="{72729E26-9AE6-E5DF-2AF0-0E3F9B2AF1D9}"/>
              </a:ext>
            </a:extLst>
          </xdr:cNvPr>
          <xdr:cNvSpPr/>
        </xdr:nvSpPr>
        <xdr:spPr>
          <a:xfrm>
            <a:off x="6897894" y="13439077"/>
            <a:ext cx="3175001" cy="2898796"/>
          </a:xfrm>
          <a:prstGeom prst="borderCallout2">
            <a:avLst>
              <a:gd name="adj1" fmla="val 53291"/>
              <a:gd name="adj2" fmla="val 413"/>
              <a:gd name="adj3" fmla="val 53140"/>
              <a:gd name="adj4" fmla="val -17450"/>
              <a:gd name="adj5" fmla="val 69952"/>
              <a:gd name="adj6" fmla="val -51560"/>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・認定農用地の区域内において保全管理を行う施設の数量を記入してください。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・下段には、上段の内数として資源向上支払（長寿命化）を実施する施設の数量を記入してください。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農地維持支払交付金又は資源向上支払交付金（共同）を活用して長寿命化を行う場合も同欄に記入してください。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・排水路には、水路のうち排水機能を有する水路（反復利用等が行われる用排兼用水路を含む）の数量を記入してください。</a:t>
            </a:r>
          </a:p>
        </xdr:txBody>
      </xdr:sp>
      <xdr:sp macro="" textlink="">
        <xdr:nvSpPr>
          <xdr:cNvPr id="11" name="線吹き出し 2 (枠付き) 19">
            <a:extLst>
              <a:ext uri="{FF2B5EF4-FFF2-40B4-BE49-F238E27FC236}">
                <a16:creationId xmlns:a16="http://schemas.microsoft.com/office/drawing/2014/main" id="{718DA69C-752A-7401-C76C-6DF9E27DE1FE}"/>
              </a:ext>
            </a:extLst>
          </xdr:cNvPr>
          <xdr:cNvSpPr/>
        </xdr:nvSpPr>
        <xdr:spPr>
          <a:xfrm>
            <a:off x="6931383" y="16792222"/>
            <a:ext cx="3183717" cy="2976162"/>
          </a:xfrm>
          <a:prstGeom prst="borderCallout2">
            <a:avLst>
              <a:gd name="adj1" fmla="val 53291"/>
              <a:gd name="adj2" fmla="val 413"/>
              <a:gd name="adj3" fmla="val 55643"/>
              <a:gd name="adj4" fmla="val -16620"/>
              <a:gd name="adj5" fmla="val 62220"/>
              <a:gd name="adj6" fmla="val -15803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認定農用地の区域内において、中山間地域等直接支払交付金の集落協定にも含まれている面積を記入してください。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留意事項</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重複する区域がある場合、活動が重複しないように注意してください。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活動計画書に位置付けた農地維持活動の実施に当たっては、農地維持支払交付金により行います。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また、資源向上支払（共同）に取り組む場合、中山間地域等直接支払の「多面的機能を増進する活動」で選択している活動以外の活動を実施します。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19</xdr:col>
      <xdr:colOff>166701</xdr:colOff>
      <xdr:row>0</xdr:row>
      <xdr:rowOff>79141</xdr:rowOff>
    </xdr:from>
    <xdr:to>
      <xdr:col>26</xdr:col>
      <xdr:colOff>1276858</xdr:colOff>
      <xdr:row>188</xdr:row>
      <xdr:rowOff>352525</xdr:rowOff>
    </xdr:to>
    <xdr:grpSp>
      <xdr:nvGrpSpPr>
        <xdr:cNvPr id="2" name="グループ化 1">
          <a:extLst>
            <a:ext uri="{FF2B5EF4-FFF2-40B4-BE49-F238E27FC236}">
              <a16:creationId xmlns:a16="http://schemas.microsoft.com/office/drawing/2014/main" id="{E7A4C484-C88C-4DEA-923D-B710E9315BC0}"/>
            </a:ext>
          </a:extLst>
        </xdr:cNvPr>
        <xdr:cNvGrpSpPr/>
      </xdr:nvGrpSpPr>
      <xdr:grpSpPr>
        <a:xfrm>
          <a:off x="6601368" y="79141"/>
          <a:ext cx="4867240" cy="48872051"/>
          <a:chOff x="6015000" y="44450"/>
          <a:chExt cx="4549471" cy="48594415"/>
        </a:xfrm>
      </xdr:grpSpPr>
      <xdr:grpSp>
        <xdr:nvGrpSpPr>
          <xdr:cNvPr id="3" name="グループ化 2">
            <a:extLst>
              <a:ext uri="{FF2B5EF4-FFF2-40B4-BE49-F238E27FC236}">
                <a16:creationId xmlns:a16="http://schemas.microsoft.com/office/drawing/2014/main" id="{BA3D49D5-CA24-AC97-AAE1-EB5DD37DA8B5}"/>
              </a:ext>
            </a:extLst>
          </xdr:cNvPr>
          <xdr:cNvGrpSpPr/>
        </xdr:nvGrpSpPr>
        <xdr:grpSpPr>
          <a:xfrm>
            <a:off x="7267324" y="47625"/>
            <a:ext cx="3300322" cy="48588065"/>
            <a:chOff x="7274952" y="55218"/>
            <a:chExt cx="3281626" cy="49006648"/>
          </a:xfrm>
        </xdr:grpSpPr>
        <xdr:sp macro="" textlink="">
          <xdr:nvSpPr>
            <xdr:cNvPr id="5" name="線吹き出し 2 (枠付き) 19">
              <a:extLst>
                <a:ext uri="{FF2B5EF4-FFF2-40B4-BE49-F238E27FC236}">
                  <a16:creationId xmlns:a16="http://schemas.microsoft.com/office/drawing/2014/main" id="{BC7D943E-B456-A523-0591-67FBBB07E4DC}"/>
                </a:ext>
              </a:extLst>
            </xdr:cNvPr>
            <xdr:cNvSpPr/>
          </xdr:nvSpPr>
          <xdr:spPr>
            <a:xfrm>
              <a:off x="7365394" y="38856835"/>
              <a:ext cx="3132793" cy="950349"/>
            </a:xfrm>
            <a:prstGeom prst="borderCallout2">
              <a:avLst>
                <a:gd name="adj1" fmla="val 53291"/>
                <a:gd name="adj2" fmla="val 413"/>
                <a:gd name="adj3" fmla="val 53375"/>
                <a:gd name="adj4" fmla="val -17771"/>
                <a:gd name="adj5" fmla="val -41323"/>
                <a:gd name="adj6" fmla="val -13048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「多面的機能の増進を図る活動」においては、</a:t>
              </a: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取組面積に関する要件はありません</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が、</a:t>
              </a:r>
              <a:r>
                <a:rPr kumimoji="0" lang="ja-JP" altLang="en-US" sz="1050" b="0" i="0" u="sng"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実施状況を把握するため、面積を入力してください</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4ADFFE22-D908-2F85-53D3-FC0F600E5CEF}"/>
                </a:ext>
              </a:extLst>
            </xdr:cNvPr>
            <xdr:cNvSpPr/>
          </xdr:nvSpPr>
          <xdr:spPr>
            <a:xfrm>
              <a:off x="7344303" y="41443908"/>
              <a:ext cx="3161348" cy="2067013"/>
            </a:xfrm>
            <a:prstGeom prst="borderCallout2">
              <a:avLst>
                <a:gd name="adj1" fmla="val 53291"/>
                <a:gd name="adj2" fmla="val 413"/>
                <a:gd name="adj3" fmla="val 53535"/>
                <a:gd name="adj4" fmla="val -71419"/>
                <a:gd name="adj5" fmla="val 100238"/>
                <a:gd name="adj6" fmla="val -7743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・施設区分を選択すると、単位が自動で選択されます。</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対象施設ごとの施設単位を統一しました。「水路」、「農道」でゲート等を「１箇所」施工する場合は「</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0.01km</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」と記入してください。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なお、既に認定を受けている事業計画書（活動計画書）について、これに係る変更の届出は不要です。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 name="線吹き出し 2 (枠付き) 19">
              <a:extLst>
                <a:ext uri="{FF2B5EF4-FFF2-40B4-BE49-F238E27FC236}">
                  <a16:creationId xmlns:a16="http://schemas.microsoft.com/office/drawing/2014/main" id="{5DD4B562-2A8D-C8BB-9747-4AF33740989F}"/>
                </a:ext>
              </a:extLst>
            </xdr:cNvPr>
            <xdr:cNvSpPr/>
          </xdr:nvSpPr>
          <xdr:spPr>
            <a:xfrm>
              <a:off x="7320663" y="43639728"/>
              <a:ext cx="3208308" cy="609081"/>
            </a:xfrm>
            <a:prstGeom prst="borderCallout2">
              <a:avLst>
                <a:gd name="adj1" fmla="val 53291"/>
                <a:gd name="adj2" fmla="val 413"/>
                <a:gd name="adj3" fmla="val 54810"/>
                <a:gd name="adj4" fmla="val -8763"/>
                <a:gd name="adj5" fmla="val 47260"/>
                <a:gd name="adj6" fmla="val -8051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施設延長は、小数点以下第２位まで記入してください。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nvGrpSpPr>
            <xdr:cNvPr id="8" name="グループ化 7">
              <a:extLst>
                <a:ext uri="{FF2B5EF4-FFF2-40B4-BE49-F238E27FC236}">
                  <a16:creationId xmlns:a16="http://schemas.microsoft.com/office/drawing/2014/main" id="{5CBE388D-7B85-0D62-476A-6204A0234E33}"/>
                </a:ext>
              </a:extLst>
            </xdr:cNvPr>
            <xdr:cNvGrpSpPr/>
          </xdr:nvGrpSpPr>
          <xdr:grpSpPr>
            <a:xfrm>
              <a:off x="7321488" y="44419471"/>
              <a:ext cx="3208766" cy="4642395"/>
              <a:chOff x="7306495" y="44311881"/>
              <a:chExt cx="3207337" cy="4565834"/>
            </a:xfrm>
          </xdr:grpSpPr>
          <xdr:sp macro="" textlink="">
            <xdr:nvSpPr>
              <xdr:cNvPr id="25" name="線吹き出し 2 (枠付き) 19">
                <a:extLst>
                  <a:ext uri="{FF2B5EF4-FFF2-40B4-BE49-F238E27FC236}">
                    <a16:creationId xmlns:a16="http://schemas.microsoft.com/office/drawing/2014/main" id="{FC0B2894-7B95-475F-630A-1E7547E4F96A}"/>
                  </a:ext>
                </a:extLst>
              </xdr:cNvPr>
              <xdr:cNvSpPr/>
            </xdr:nvSpPr>
            <xdr:spPr>
              <a:xfrm>
                <a:off x="7306495" y="44311881"/>
                <a:ext cx="3207337" cy="1505856"/>
              </a:xfrm>
              <a:prstGeom prst="borderCallout2">
                <a:avLst>
                  <a:gd name="adj1" fmla="val 53291"/>
                  <a:gd name="adj2" fmla="val 413"/>
                  <a:gd name="adj3" fmla="val 54810"/>
                  <a:gd name="adj4" fmla="val -8763"/>
                  <a:gd name="adj5" fmla="val -3033"/>
                  <a:gd name="adj6" fmla="val -552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0" lang="ja-JP"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・排水路には、水路のうち排水機能を有する水路（反復利用等が行われる用排兼用水路を含む）の数量を記入してください。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・該当する数量がない場合は空欄にしてください。（</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0</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を入力するとエラーが表示されます。）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6" name="線吹き出し 2 (枠付き) 19">
                <a:extLst>
                  <a:ext uri="{FF2B5EF4-FFF2-40B4-BE49-F238E27FC236}">
                    <a16:creationId xmlns:a16="http://schemas.microsoft.com/office/drawing/2014/main" id="{AFA44A1C-93B8-F4F4-9C35-D4B514365711}"/>
                  </a:ext>
                </a:extLst>
              </xdr:cNvPr>
              <xdr:cNvSpPr/>
            </xdr:nvSpPr>
            <xdr:spPr>
              <a:xfrm>
                <a:off x="7315207" y="48061438"/>
                <a:ext cx="3169195" cy="816277"/>
              </a:xfrm>
              <a:prstGeom prst="borderCallout2">
                <a:avLst>
                  <a:gd name="adj1" fmla="val 53291"/>
                  <a:gd name="adj2" fmla="val 413"/>
                  <a:gd name="adj3" fmla="val 43818"/>
                  <a:gd name="adj4" fmla="val -6803"/>
                  <a:gd name="adj5" fmla="val 43428"/>
                  <a:gd name="adj6" fmla="val -1433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直営施工とは、活動組織が自ら施設の補修等を全て又は一部実施することです。該当するものに○を記入してください。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grpSp>
          <xdr:nvGrpSpPr>
            <xdr:cNvPr id="9" name="グループ化 8">
              <a:extLst>
                <a:ext uri="{FF2B5EF4-FFF2-40B4-BE49-F238E27FC236}">
                  <a16:creationId xmlns:a16="http://schemas.microsoft.com/office/drawing/2014/main" id="{53A8EACC-79DD-1FEC-4372-DA3CB08032D9}"/>
                </a:ext>
              </a:extLst>
            </xdr:cNvPr>
            <xdr:cNvGrpSpPr/>
          </xdr:nvGrpSpPr>
          <xdr:grpSpPr>
            <a:xfrm>
              <a:off x="7274952" y="55218"/>
              <a:ext cx="3281626" cy="35880995"/>
              <a:chOff x="7253590" y="55218"/>
              <a:chExt cx="3292931" cy="35739466"/>
            </a:xfrm>
          </xdr:grpSpPr>
          <xdr:sp macro="" textlink="">
            <xdr:nvSpPr>
              <xdr:cNvPr id="10" name="線吹き出し 2 (枠付き) 19">
                <a:extLst>
                  <a:ext uri="{FF2B5EF4-FFF2-40B4-BE49-F238E27FC236}">
                    <a16:creationId xmlns:a16="http://schemas.microsoft.com/office/drawing/2014/main" id="{C6F1D33F-169D-4557-0C8F-15CE145110BB}"/>
                  </a:ext>
                </a:extLst>
              </xdr:cNvPr>
              <xdr:cNvSpPr/>
            </xdr:nvSpPr>
            <xdr:spPr>
              <a:xfrm>
                <a:off x="7326948" y="27716786"/>
                <a:ext cx="3132083" cy="2533098"/>
              </a:xfrm>
              <a:prstGeom prst="borderCallout2">
                <a:avLst>
                  <a:gd name="adj1" fmla="val 53291"/>
                  <a:gd name="adj2" fmla="val 413"/>
                  <a:gd name="adj3" fmla="val 54810"/>
                  <a:gd name="adj4" fmla="val -8763"/>
                  <a:gd name="adj5" fmla="val 50762"/>
                  <a:gd name="adj6" fmla="val -57022"/>
                </a:avLst>
              </a:prstGeom>
              <a:solidFill>
                <a:srgbClr val="ED7D31">
                  <a:lumMod val="20000"/>
                  <a:lumOff val="80000"/>
                </a:srgb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「農村環境保全活動」は、以下の５つのテーマのうち実施するテーマに該当する「計画策定」及び「実践活動」（プルダウンリスト、該当するテーマ名は括弧書き）を選択して○を記入してください。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テーマ</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・生態系保全</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・水質保全</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・景観形成・生活環境保全</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・水田貯留機能増進・地下水かん養</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・資源循環</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1" name="線吹き出し 2 (枠付き) 19">
                <a:extLst>
                  <a:ext uri="{FF2B5EF4-FFF2-40B4-BE49-F238E27FC236}">
                    <a16:creationId xmlns:a16="http://schemas.microsoft.com/office/drawing/2014/main" id="{CC508823-B7E4-6C3C-FB65-4737FA4AE361}"/>
                  </a:ext>
                </a:extLst>
              </xdr:cNvPr>
              <xdr:cNvSpPr/>
            </xdr:nvSpPr>
            <xdr:spPr>
              <a:xfrm>
                <a:off x="7354056" y="30873288"/>
                <a:ext cx="3110249" cy="1014757"/>
              </a:xfrm>
              <a:prstGeom prst="borderCallout2">
                <a:avLst>
                  <a:gd name="adj1" fmla="val 53291"/>
                  <a:gd name="adj2" fmla="val 413"/>
                  <a:gd name="adj3" fmla="val 54810"/>
                  <a:gd name="adj4" fmla="val -8763"/>
                  <a:gd name="adj5" fmla="val 96144"/>
                  <a:gd name="adj6" fmla="val -99471"/>
                </a:avLst>
              </a:prstGeom>
              <a:solidFill>
                <a:srgbClr val="ED7D31">
                  <a:lumMod val="20000"/>
                  <a:lumOff val="80000"/>
                </a:srgb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51 </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啓発・普及活動」は、広報活動、啓発活動に関する活動、地域住民との交流活動、学校教育、教育機関等との連携に関する活動が該当します。</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p>
            </xdr:txBody>
          </xdr:sp>
          <xdr:grpSp>
            <xdr:nvGrpSpPr>
              <xdr:cNvPr id="12" name="グループ化 11">
                <a:extLst>
                  <a:ext uri="{FF2B5EF4-FFF2-40B4-BE49-F238E27FC236}">
                    <a16:creationId xmlns:a16="http://schemas.microsoft.com/office/drawing/2014/main" id="{D26AE188-924F-69DF-238D-379546D39C1E}"/>
                  </a:ext>
                </a:extLst>
              </xdr:cNvPr>
              <xdr:cNvGrpSpPr/>
            </xdr:nvGrpSpPr>
            <xdr:grpSpPr>
              <a:xfrm>
                <a:off x="7253590" y="55218"/>
                <a:ext cx="3292931" cy="26223044"/>
                <a:chOff x="7253590" y="55218"/>
                <a:chExt cx="3292931" cy="26223044"/>
              </a:xfrm>
            </xdr:grpSpPr>
            <xdr:sp macro="" textlink="">
              <xdr:nvSpPr>
                <xdr:cNvPr id="14" name="線吹き出し 2 (枠付き) 19">
                  <a:extLst>
                    <a:ext uri="{FF2B5EF4-FFF2-40B4-BE49-F238E27FC236}">
                      <a16:creationId xmlns:a16="http://schemas.microsoft.com/office/drawing/2014/main" id="{5E3EB9C4-7DCC-56C8-E858-984A8E23B420}"/>
                    </a:ext>
                  </a:extLst>
                </xdr:cNvPr>
                <xdr:cNvSpPr/>
              </xdr:nvSpPr>
              <xdr:spPr>
                <a:xfrm>
                  <a:off x="7343913" y="1449458"/>
                  <a:ext cx="3175000" cy="575396"/>
                </a:xfrm>
                <a:prstGeom prst="borderCallout2">
                  <a:avLst>
                    <a:gd name="adj1" fmla="val 53291"/>
                    <a:gd name="adj2" fmla="val 413"/>
                    <a:gd name="adj3" fmla="val 9227"/>
                    <a:gd name="adj4" fmla="val -22404"/>
                    <a:gd name="adj5" fmla="val 101422"/>
                    <a:gd name="adj6" fmla="val -19247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交付の算定の対象となる農用地面積を記入してください。</a:t>
                  </a:r>
                </a:p>
              </xdr:txBody>
            </xdr:sp>
            <xdr:sp macro="" textlink="">
              <xdr:nvSpPr>
                <xdr:cNvPr id="15" name="線吹き出し 2 (枠付き) 19">
                  <a:extLst>
                    <a:ext uri="{FF2B5EF4-FFF2-40B4-BE49-F238E27FC236}">
                      <a16:creationId xmlns:a16="http://schemas.microsoft.com/office/drawing/2014/main" id="{322D34E3-E59E-153A-C61C-516D8F75945F}"/>
                    </a:ext>
                  </a:extLst>
                </xdr:cNvPr>
                <xdr:cNvSpPr/>
              </xdr:nvSpPr>
              <xdr:spPr>
                <a:xfrm>
                  <a:off x="7323206" y="3188805"/>
                  <a:ext cx="3188803" cy="1615656"/>
                </a:xfrm>
                <a:prstGeom prst="borderCallout2">
                  <a:avLst>
                    <a:gd name="adj1" fmla="val 50392"/>
                    <a:gd name="adj2" fmla="val -453"/>
                    <a:gd name="adj3" fmla="val 36215"/>
                    <a:gd name="adj4" fmla="val -102054"/>
                    <a:gd name="adj5" fmla="val -11222"/>
                    <a:gd name="adj6" fmla="val -14943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・交付単価は、市町村に確認してください。</a:t>
                  </a:r>
                  <a:endParaRPr kumimoji="0" lang="ja-JP" altLang="ja-JP" sz="1050" b="1"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・交付単価の欄には、基礎単価が表示されています。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・交付単価は、条件に応じて異なります。該当するものに○を付けると自動で計算されます。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・複数の交付単価が適用される場合、行を追加して記入してください。</a:t>
                  </a:r>
                </a:p>
              </xdr:txBody>
            </xdr:sp>
            <xdr:sp macro="" textlink="">
              <xdr:nvSpPr>
                <xdr:cNvPr id="16" name="線吹き出し 2 (枠付き) 19">
                  <a:extLst>
                    <a:ext uri="{FF2B5EF4-FFF2-40B4-BE49-F238E27FC236}">
                      <a16:creationId xmlns:a16="http://schemas.microsoft.com/office/drawing/2014/main" id="{76BB103E-06BF-0151-84A6-171457B806FA}"/>
                    </a:ext>
                  </a:extLst>
                </xdr:cNvPr>
                <xdr:cNvSpPr/>
              </xdr:nvSpPr>
              <xdr:spPr>
                <a:xfrm>
                  <a:off x="7308548" y="8481676"/>
                  <a:ext cx="3168952" cy="1762882"/>
                </a:xfrm>
                <a:prstGeom prst="borderCallout2">
                  <a:avLst>
                    <a:gd name="adj1" fmla="val 53291"/>
                    <a:gd name="adj2" fmla="val 413"/>
                    <a:gd name="adj3" fmla="val 61858"/>
                    <a:gd name="adj4" fmla="val -26405"/>
                    <a:gd name="adj5" fmla="val 90444"/>
                    <a:gd name="adj6" fmla="val -36768"/>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広域活動組織の規模要件（</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200ha</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以上（北海道は</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3,000ha</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以上）を満たさない場合、長寿命化の交付上限額は、</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「対象農用地面積</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交付単価の合計額」と</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「保全管理する区域内に存在する集落数</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×200</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のいずれか小さい方の額となります。</a:t>
                  </a:r>
                </a:p>
              </xdr:txBody>
            </xdr:sp>
            <xdr:sp macro="" textlink="">
              <xdr:nvSpPr>
                <xdr:cNvPr id="17" name="線吹き出し 2 (枠付き) 19">
                  <a:extLst>
                    <a:ext uri="{FF2B5EF4-FFF2-40B4-BE49-F238E27FC236}">
                      <a16:creationId xmlns:a16="http://schemas.microsoft.com/office/drawing/2014/main" id="{51BA8CA7-893C-650B-C845-8A7B2C0AF9A3}"/>
                    </a:ext>
                  </a:extLst>
                </xdr:cNvPr>
                <xdr:cNvSpPr/>
              </xdr:nvSpPr>
              <xdr:spPr>
                <a:xfrm>
                  <a:off x="7283261" y="17590701"/>
                  <a:ext cx="3090706" cy="917990"/>
                </a:xfrm>
                <a:prstGeom prst="borderCallout2">
                  <a:avLst>
                    <a:gd name="adj1" fmla="val 53291"/>
                    <a:gd name="adj2" fmla="val 413"/>
                    <a:gd name="adj3" fmla="val 57743"/>
                    <a:gd name="adj4" fmla="val -21939"/>
                    <a:gd name="adj5" fmla="val 71552"/>
                    <a:gd name="adj6" fmla="val -3450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「点検結果に応じて実施」等とされている項目について、対象施設がない場合は、”対象施設なし”又は</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と記入してください。</a:t>
                  </a:r>
                </a:p>
              </xdr:txBody>
            </xdr:sp>
            <xdr:sp macro="" textlink="">
              <xdr:nvSpPr>
                <xdr:cNvPr id="18" name="線吹き出し 2 (枠付き) 19">
                  <a:extLst>
                    <a:ext uri="{FF2B5EF4-FFF2-40B4-BE49-F238E27FC236}">
                      <a16:creationId xmlns:a16="http://schemas.microsoft.com/office/drawing/2014/main" id="{6A03AB7D-EEBE-663B-0FDA-45B02F72CA4F}"/>
                    </a:ext>
                  </a:extLst>
                </xdr:cNvPr>
                <xdr:cNvSpPr/>
              </xdr:nvSpPr>
              <xdr:spPr>
                <a:xfrm>
                  <a:off x="7287841" y="18583341"/>
                  <a:ext cx="3058517" cy="1002089"/>
                </a:xfrm>
                <a:prstGeom prst="borderCallout2">
                  <a:avLst>
                    <a:gd name="adj1" fmla="val 53291"/>
                    <a:gd name="adj2" fmla="val 413"/>
                    <a:gd name="adj3" fmla="val 48611"/>
                    <a:gd name="adj4" fmla="val -22755"/>
                    <a:gd name="adj5" fmla="val 22950"/>
                    <a:gd name="adj6" fmla="val -10167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推進活動は、「地域資源保全管理構想」の策定に向けて</a:t>
                  </a: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毎年度</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実施する必要があります。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具体的な推進活動は、以下の４）において</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17</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23</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のいずれかを選択してください。</a:t>
                  </a:r>
                </a:p>
              </xdr:txBody>
            </xdr:sp>
            <xdr:sp macro="" textlink="">
              <xdr:nvSpPr>
                <xdr:cNvPr id="19" name="線吹き出し 2 (枠付き) 19">
                  <a:extLst>
                    <a:ext uri="{FF2B5EF4-FFF2-40B4-BE49-F238E27FC236}">
                      <a16:creationId xmlns:a16="http://schemas.microsoft.com/office/drawing/2014/main" id="{B30F27A9-FC3B-7409-F4AC-7130A1192389}"/>
                    </a:ext>
                  </a:extLst>
                </xdr:cNvPr>
                <xdr:cNvSpPr/>
              </xdr:nvSpPr>
              <xdr:spPr>
                <a:xfrm>
                  <a:off x="7325581" y="10595347"/>
                  <a:ext cx="3151919" cy="662100"/>
                </a:xfrm>
                <a:prstGeom prst="borderCallout2">
                  <a:avLst>
                    <a:gd name="adj1" fmla="val 53291"/>
                    <a:gd name="adj2" fmla="val 413"/>
                    <a:gd name="adj3" fmla="val 20409"/>
                    <a:gd name="adj4" fmla="val -23654"/>
                    <a:gd name="adj5" fmla="val 46833"/>
                    <a:gd name="adj6" fmla="val -4452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広域活動組織の設立、</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NPO</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法人化、活動支援班の設立を行う場合は、その実施予定年度を記入してください。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0" name="線吹き出し 2 (枠付き) 19">
                  <a:extLst>
                    <a:ext uri="{FF2B5EF4-FFF2-40B4-BE49-F238E27FC236}">
                      <a16:creationId xmlns:a16="http://schemas.microsoft.com/office/drawing/2014/main" id="{C38C4F7C-8857-2551-39C9-24B2192A1F38}"/>
                    </a:ext>
                  </a:extLst>
                </xdr:cNvPr>
                <xdr:cNvSpPr/>
              </xdr:nvSpPr>
              <xdr:spPr>
                <a:xfrm>
                  <a:off x="7312987" y="11374266"/>
                  <a:ext cx="3143807" cy="601006"/>
                </a:xfrm>
                <a:prstGeom prst="borderCallout2">
                  <a:avLst>
                    <a:gd name="adj1" fmla="val 53291"/>
                    <a:gd name="adj2" fmla="val 413"/>
                    <a:gd name="adj3" fmla="val 35287"/>
                    <a:gd name="adj4" fmla="val -12934"/>
                    <a:gd name="adj5" fmla="val 65437"/>
                    <a:gd name="adj6" fmla="val -2043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点線内は、市町村担当者に確認の上、記入してください。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1" name="線吹き出し 2 (枠付き) 19">
                  <a:extLst>
                    <a:ext uri="{FF2B5EF4-FFF2-40B4-BE49-F238E27FC236}">
                      <a16:creationId xmlns:a16="http://schemas.microsoft.com/office/drawing/2014/main" id="{DE370B9B-D365-AB9F-46FF-2B57317B6ED5}"/>
                    </a:ext>
                  </a:extLst>
                </xdr:cNvPr>
                <xdr:cNvSpPr/>
              </xdr:nvSpPr>
              <xdr:spPr>
                <a:xfrm>
                  <a:off x="7329254" y="25579457"/>
                  <a:ext cx="3217267" cy="698805"/>
                </a:xfrm>
                <a:prstGeom prst="borderCallout2">
                  <a:avLst>
                    <a:gd name="adj1" fmla="val 53291"/>
                    <a:gd name="adj2" fmla="val 413"/>
                    <a:gd name="adj3" fmla="val 55530"/>
                    <a:gd name="adj4" fmla="val -13697"/>
                    <a:gd name="adj5" fmla="val 117516"/>
                    <a:gd name="adj6" fmla="val -2922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毎年度</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、機能診断を実施し、その結果に応じて必要な補修等を実施します。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2" name="Rectangle 65">
                  <a:extLst>
                    <a:ext uri="{FF2B5EF4-FFF2-40B4-BE49-F238E27FC236}">
                      <a16:creationId xmlns:a16="http://schemas.microsoft.com/office/drawing/2014/main" id="{FC5DC8F5-6082-1F72-E750-07094E64052B}"/>
                    </a:ext>
                  </a:extLst>
                </xdr:cNvPr>
                <xdr:cNvSpPr>
                  <a:spLocks noChangeArrowheads="1"/>
                </xdr:cNvSpPr>
              </xdr:nvSpPr>
              <xdr:spPr bwMode="auto">
                <a:xfrm>
                  <a:off x="7330109" y="55218"/>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23" name="線吹き出し 2 (枠付き) 19">
                  <a:extLst>
                    <a:ext uri="{FF2B5EF4-FFF2-40B4-BE49-F238E27FC236}">
                      <a16:creationId xmlns:a16="http://schemas.microsoft.com/office/drawing/2014/main" id="{068A5D49-F72E-83F9-D80C-02BCCB25C7E9}"/>
                    </a:ext>
                  </a:extLst>
                </xdr:cNvPr>
                <xdr:cNvSpPr/>
              </xdr:nvSpPr>
              <xdr:spPr>
                <a:xfrm>
                  <a:off x="7295599" y="6267175"/>
                  <a:ext cx="3175000" cy="862771"/>
                </a:xfrm>
                <a:prstGeom prst="borderCallout2">
                  <a:avLst>
                    <a:gd name="adj1" fmla="val 53291"/>
                    <a:gd name="adj2" fmla="val 413"/>
                    <a:gd name="adj3" fmla="val 95595"/>
                    <a:gd name="adj4" fmla="val -5882"/>
                    <a:gd name="adj5" fmla="val 94026"/>
                    <a:gd name="adj6" fmla="val -16725"/>
                  </a:avLst>
                </a:prstGeom>
                <a:solidFill>
                  <a:sysClr val="window" lastClr="FFFFFF">
                    <a:lumMod val="95000"/>
                  </a:sysClr>
                </a:solidFill>
                <a:ln w="38100" cap="flat" cmpd="sng" algn="ctr">
                  <a:solidFill>
                    <a:srgbClr val="70AD47"/>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特定事業実施者向け</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「○」を入力してください。本シートはこの項目以外入力不要です。</a:t>
                  </a:r>
                </a:p>
              </xdr:txBody>
            </xdr:sp>
            <xdr:sp macro="" textlink="">
              <xdr:nvSpPr>
                <xdr:cNvPr id="24" name="線吹き出し 2 (枠付き) 19">
                  <a:extLst>
                    <a:ext uri="{FF2B5EF4-FFF2-40B4-BE49-F238E27FC236}">
                      <a16:creationId xmlns:a16="http://schemas.microsoft.com/office/drawing/2014/main" id="{08D50958-3CF9-D7C4-015E-B4C0A4D8E64F}"/>
                    </a:ext>
                  </a:extLst>
                </xdr:cNvPr>
                <xdr:cNvSpPr/>
              </xdr:nvSpPr>
              <xdr:spPr>
                <a:xfrm>
                  <a:off x="7253590" y="14456311"/>
                  <a:ext cx="3168097" cy="771306"/>
                </a:xfrm>
                <a:prstGeom prst="borderCallout2">
                  <a:avLst>
                    <a:gd name="adj1" fmla="val 53291"/>
                    <a:gd name="adj2" fmla="val 413"/>
                    <a:gd name="adj3" fmla="val 33036"/>
                    <a:gd name="adj4" fmla="val -25294"/>
                    <a:gd name="adj5" fmla="val 59521"/>
                    <a:gd name="adj6" fmla="val -96718"/>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これまでの実施予定月から実施有無のみに変更します。実施するものに「○」を記入してください。</a:t>
                  </a:r>
                </a:p>
              </xdr:txBody>
            </xdr:sp>
          </xdr:grpSp>
          <xdr:sp macro="" textlink="">
            <xdr:nvSpPr>
              <xdr:cNvPr id="13" name="線吹き出し 2 (枠付き) 19">
                <a:extLst>
                  <a:ext uri="{FF2B5EF4-FFF2-40B4-BE49-F238E27FC236}">
                    <a16:creationId xmlns:a16="http://schemas.microsoft.com/office/drawing/2014/main" id="{CAE8EE2E-BD39-9E0E-F4F0-884A9719F86E}"/>
                  </a:ext>
                </a:extLst>
              </xdr:cNvPr>
              <xdr:cNvSpPr/>
            </xdr:nvSpPr>
            <xdr:spPr>
              <a:xfrm>
                <a:off x="7323206" y="33323706"/>
                <a:ext cx="3091383" cy="2470978"/>
              </a:xfrm>
              <a:prstGeom prst="borderCallout2">
                <a:avLst>
                  <a:gd name="adj1" fmla="val 53291"/>
                  <a:gd name="adj2" fmla="val 413"/>
                  <a:gd name="adj3" fmla="val 54810"/>
                  <a:gd name="adj4" fmla="val -8763"/>
                  <a:gd name="adj5" fmla="val 87485"/>
                  <a:gd name="adj6" fmla="val -98438"/>
                </a:avLst>
              </a:prstGeom>
              <a:solidFill>
                <a:srgbClr val="ED7D31">
                  <a:lumMod val="20000"/>
                  <a:lumOff val="80000"/>
                </a:srgb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60 </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広報活動・農村関係人口の拡大」は、</a:t>
                </a:r>
                <a:r>
                  <a:rPr kumimoji="0" lang="ja-JP" altLang="en-US" sz="1050" b="0" i="0" u="sng"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活動に対する多様な主体の参画の促進や地域外からの呼込みによる農村関係人口拡大のための</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、パンフレット等の作成・頒布、看板の設置、ホームページの開設・更新等の活動が該当します。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名称を「広報活動・農的関係人口の拡大」から「広報活動・農村関係人口の拡大」に変更しました。</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grpSp>
      <xdr:cxnSp macro="">
        <xdr:nvCxnSpPr>
          <xdr:cNvPr id="4" name="直線矢印コネクタ 3">
            <a:extLst>
              <a:ext uri="{FF2B5EF4-FFF2-40B4-BE49-F238E27FC236}">
                <a16:creationId xmlns:a16="http://schemas.microsoft.com/office/drawing/2014/main" id="{3576D540-CD9B-5445-2FF4-BE3DBC41EDE8}"/>
              </a:ext>
            </a:extLst>
          </xdr:cNvPr>
          <xdr:cNvCxnSpPr/>
        </xdr:nvCxnSpPr>
        <xdr:spPr>
          <a:xfrm flipH="1">
            <a:off x="6015000" y="3971277"/>
            <a:ext cx="1331488" cy="573723"/>
          </a:xfrm>
          <a:prstGeom prst="straightConnector1">
            <a:avLst/>
          </a:prstGeom>
          <a:noFill/>
          <a:ln w="38100" cap="flat" cmpd="sng" algn="ctr">
            <a:solidFill>
              <a:srgbClr val="FF0000"/>
            </a:solidFill>
            <a:prstDash val="solid"/>
            <a:miter lim="800000"/>
            <a:tailEnd type="triangle"/>
          </a:ln>
          <a:effectLst/>
        </xdr:spPr>
      </xdr:cxnSp>
    </xdr:grp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xdr:col>
      <xdr:colOff>179716</xdr:colOff>
      <xdr:row>45</xdr:row>
      <xdr:rowOff>26958</xdr:rowOff>
    </xdr:from>
    <xdr:to>
      <xdr:col>19</xdr:col>
      <xdr:colOff>43301</xdr:colOff>
      <xdr:row>45</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274449</xdr:colOff>
      <xdr:row>0</xdr:row>
      <xdr:rowOff>96865</xdr:rowOff>
    </xdr:from>
    <xdr:to>
      <xdr:col>39</xdr:col>
      <xdr:colOff>227396</xdr:colOff>
      <xdr:row>104</xdr:row>
      <xdr:rowOff>37700</xdr:rowOff>
    </xdr:to>
    <xdr:grpSp>
      <xdr:nvGrpSpPr>
        <xdr:cNvPr id="11" name="グループ化 10">
          <a:extLst>
            <a:ext uri="{FF2B5EF4-FFF2-40B4-BE49-F238E27FC236}">
              <a16:creationId xmlns:a16="http://schemas.microsoft.com/office/drawing/2014/main" id="{5277A427-DE84-46F7-94CB-4C00D23E47D8}"/>
            </a:ext>
          </a:extLst>
        </xdr:cNvPr>
        <xdr:cNvGrpSpPr/>
      </xdr:nvGrpSpPr>
      <xdr:grpSpPr>
        <a:xfrm>
          <a:off x="5283478" y="96865"/>
          <a:ext cx="8088418" cy="28549453"/>
          <a:chOff x="4859151" y="0"/>
          <a:chExt cx="7422067" cy="28732940"/>
        </a:xfrm>
      </xdr:grpSpPr>
      <xdr:grpSp>
        <xdr:nvGrpSpPr>
          <xdr:cNvPr id="12" name="グループ化 11">
            <a:extLst>
              <a:ext uri="{FF2B5EF4-FFF2-40B4-BE49-F238E27FC236}">
                <a16:creationId xmlns:a16="http://schemas.microsoft.com/office/drawing/2014/main" id="{BF5647F9-99EC-C563-B494-9C8C2791CC98}"/>
              </a:ext>
            </a:extLst>
          </xdr:cNvPr>
          <xdr:cNvGrpSpPr/>
        </xdr:nvGrpSpPr>
        <xdr:grpSpPr>
          <a:xfrm>
            <a:off x="7252982" y="0"/>
            <a:ext cx="5028236" cy="27980039"/>
            <a:chOff x="7350606" y="51315"/>
            <a:chExt cx="5071885" cy="28121964"/>
          </a:xfrm>
        </xdr:grpSpPr>
        <xdr:sp macro="" textlink="">
          <xdr:nvSpPr>
            <xdr:cNvPr id="14" name="線吹き出し 2 (枠付き) 19">
              <a:extLst>
                <a:ext uri="{FF2B5EF4-FFF2-40B4-BE49-F238E27FC236}">
                  <a16:creationId xmlns:a16="http://schemas.microsoft.com/office/drawing/2014/main" id="{57758DA8-2C95-7FC5-3DA9-B2FA564245B5}"/>
                </a:ext>
              </a:extLst>
            </xdr:cNvPr>
            <xdr:cNvSpPr/>
          </xdr:nvSpPr>
          <xdr:spPr>
            <a:xfrm>
              <a:off x="7401919" y="2665617"/>
              <a:ext cx="3168586" cy="821697"/>
            </a:xfrm>
            <a:prstGeom prst="borderCallout2">
              <a:avLst>
                <a:gd name="adj1" fmla="val 53291"/>
                <a:gd name="adj2" fmla="val 413"/>
                <a:gd name="adj3" fmla="val 14198"/>
                <a:gd name="adj4" fmla="val -30767"/>
                <a:gd name="adj5" fmla="val -84295"/>
                <a:gd name="adj6" fmla="val -59378"/>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加算措置に取り組む場合、一覧の該当する項目に○を付け、（１）～別葉（６）の該当する項目に記入してください。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5" name="Rectangle 65">
              <a:extLst>
                <a:ext uri="{FF2B5EF4-FFF2-40B4-BE49-F238E27FC236}">
                  <a16:creationId xmlns:a16="http://schemas.microsoft.com/office/drawing/2014/main" id="{E47A6248-2CE0-9B2F-DC33-DB61625D8801}"/>
                </a:ext>
              </a:extLst>
            </xdr:cNvPr>
            <xdr:cNvSpPr>
              <a:spLocks noChangeArrowheads="1"/>
            </xdr:cNvSpPr>
          </xdr:nvSpPr>
          <xdr:spPr bwMode="auto">
            <a:xfrm>
              <a:off x="9223536" y="51315"/>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16" name="線吹き出し 2 (枠付き) 19">
              <a:extLst>
                <a:ext uri="{FF2B5EF4-FFF2-40B4-BE49-F238E27FC236}">
                  <a16:creationId xmlns:a16="http://schemas.microsoft.com/office/drawing/2014/main" id="{80372CE5-CB36-CB05-B311-F0E30F8A7691}"/>
                </a:ext>
              </a:extLst>
            </xdr:cNvPr>
            <xdr:cNvSpPr/>
          </xdr:nvSpPr>
          <xdr:spPr>
            <a:xfrm>
              <a:off x="7374722" y="6681997"/>
              <a:ext cx="3168586" cy="821697"/>
            </a:xfrm>
            <a:prstGeom prst="borderCallout2">
              <a:avLst>
                <a:gd name="adj1" fmla="val 53291"/>
                <a:gd name="adj2" fmla="val 413"/>
                <a:gd name="adj3" fmla="val 56371"/>
                <a:gd name="adj4" fmla="val -23135"/>
                <a:gd name="adj5" fmla="val 114463"/>
                <a:gd name="adj6" fmla="val -19047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「対象農用地面積」には、資源向上支払（共同）の対象農用地面積が自動で入力されます。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必要に応じて修正してください。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7" name="線吹き出し 2 (枠付き) 19">
              <a:extLst>
                <a:ext uri="{FF2B5EF4-FFF2-40B4-BE49-F238E27FC236}">
                  <a16:creationId xmlns:a16="http://schemas.microsoft.com/office/drawing/2014/main" id="{482BC47B-57CD-1F3A-CC86-D9387B0E81E5}"/>
                </a:ext>
              </a:extLst>
            </xdr:cNvPr>
            <xdr:cNvSpPr/>
          </xdr:nvSpPr>
          <xdr:spPr>
            <a:xfrm>
              <a:off x="7369849" y="14220151"/>
              <a:ext cx="3168586" cy="821697"/>
            </a:xfrm>
            <a:prstGeom prst="borderCallout2">
              <a:avLst>
                <a:gd name="adj1" fmla="val 53291"/>
                <a:gd name="adj2" fmla="val 413"/>
                <a:gd name="adj3" fmla="val 56371"/>
                <a:gd name="adj4" fmla="val -23135"/>
                <a:gd name="adj5" fmla="val 161493"/>
                <a:gd name="adj6" fmla="val -18796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「対象農用地面積」には、資源向上支払（共同）の対象農用地面積が自動で入力されます。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必要に応じて修正してください。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8" name="線吹き出し 2 (枠付き) 19">
              <a:extLst>
                <a:ext uri="{FF2B5EF4-FFF2-40B4-BE49-F238E27FC236}">
                  <a16:creationId xmlns:a16="http://schemas.microsoft.com/office/drawing/2014/main" id="{C6977C15-D006-474A-5BE9-3E5E76F723E5}"/>
                </a:ext>
              </a:extLst>
            </xdr:cNvPr>
            <xdr:cNvSpPr/>
          </xdr:nvSpPr>
          <xdr:spPr>
            <a:xfrm>
              <a:off x="7350606" y="26505602"/>
              <a:ext cx="3168586" cy="1667677"/>
            </a:xfrm>
            <a:prstGeom prst="borderCallout2">
              <a:avLst>
                <a:gd name="adj1" fmla="val 53291"/>
                <a:gd name="adj2" fmla="val 413"/>
                <a:gd name="adj3" fmla="val 34448"/>
                <a:gd name="adj4" fmla="val -79410"/>
                <a:gd name="adj5" fmla="val 59848"/>
                <a:gd name="adj6" fmla="val -17630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「対象農用地面積」には、資源向上支払（共同）の対象農用地面積が自動で入力されます。</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必要に応じて修正してください。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広域活動組織においては、集落ごとの面積の合計と一致しているか確認してください。</a:t>
              </a:r>
            </a:p>
          </xdr:txBody>
        </xdr:sp>
      </xdr:grpSp>
      <xdr:cxnSp macro="">
        <xdr:nvCxnSpPr>
          <xdr:cNvPr id="13" name="直線矢印コネクタ 12">
            <a:extLst>
              <a:ext uri="{FF2B5EF4-FFF2-40B4-BE49-F238E27FC236}">
                <a16:creationId xmlns:a16="http://schemas.microsoft.com/office/drawing/2014/main" id="{7EA548D1-C165-1708-4A4E-3618729B269E}"/>
              </a:ext>
            </a:extLst>
          </xdr:cNvPr>
          <xdr:cNvCxnSpPr>
            <a:stCxn id="18" idx="2"/>
          </xdr:cNvCxnSpPr>
        </xdr:nvCxnSpPr>
        <xdr:spPr>
          <a:xfrm flipH="1">
            <a:off x="4859151" y="27150409"/>
            <a:ext cx="2393831" cy="1582531"/>
          </a:xfrm>
          <a:prstGeom prst="straightConnector1">
            <a:avLst/>
          </a:prstGeom>
          <a:noFill/>
          <a:ln w="38100" cap="flat" cmpd="sng" algn="ctr">
            <a:solidFill>
              <a:srgbClr val="FF0000"/>
            </a:solidFill>
            <a:prstDash val="solid"/>
            <a:miter lim="800000"/>
            <a:tailEnd type="triangle"/>
          </a:ln>
          <a:effectLst/>
        </xdr:spPr>
      </xdr:cxnSp>
    </xdr:grp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39</xdr:col>
      <xdr:colOff>0</xdr:colOff>
      <xdr:row>0</xdr:row>
      <xdr:rowOff>0</xdr:rowOff>
    </xdr:from>
    <xdr:to>
      <xdr:col>49</xdr:col>
      <xdr:colOff>70471</xdr:colOff>
      <xdr:row>33</xdr:row>
      <xdr:rowOff>202254</xdr:rowOff>
    </xdr:to>
    <xdr:grpSp>
      <xdr:nvGrpSpPr>
        <xdr:cNvPr id="2" name="グループ化 1">
          <a:extLst>
            <a:ext uri="{FF2B5EF4-FFF2-40B4-BE49-F238E27FC236}">
              <a16:creationId xmlns:a16="http://schemas.microsoft.com/office/drawing/2014/main" id="{A7989417-B069-45EC-996B-ADE366980C53}"/>
            </a:ext>
          </a:extLst>
        </xdr:cNvPr>
        <xdr:cNvGrpSpPr/>
      </xdr:nvGrpSpPr>
      <xdr:grpSpPr>
        <a:xfrm>
          <a:off x="15296029" y="0"/>
          <a:ext cx="3544295" cy="7889489"/>
          <a:chOff x="13026081" y="60068"/>
          <a:chExt cx="3198955" cy="7542770"/>
        </a:xfrm>
      </xdr:grpSpPr>
      <xdr:sp macro="" textlink="">
        <xdr:nvSpPr>
          <xdr:cNvPr id="3" name="線吹き出し 2 (枠付き) 19">
            <a:extLst>
              <a:ext uri="{FF2B5EF4-FFF2-40B4-BE49-F238E27FC236}">
                <a16:creationId xmlns:a16="http://schemas.microsoft.com/office/drawing/2014/main" id="{9B5A3FEE-A83E-8989-F364-227F341873C4}"/>
              </a:ext>
            </a:extLst>
          </xdr:cNvPr>
          <xdr:cNvSpPr/>
        </xdr:nvSpPr>
        <xdr:spPr>
          <a:xfrm>
            <a:off x="13082852" y="2008417"/>
            <a:ext cx="3039450" cy="780446"/>
          </a:xfrm>
          <a:prstGeom prst="borderCallout2">
            <a:avLst>
              <a:gd name="adj1" fmla="val 53291"/>
              <a:gd name="adj2" fmla="val 413"/>
              <a:gd name="adj3" fmla="val -17667"/>
              <a:gd name="adj4" fmla="val -16183"/>
              <a:gd name="adj5" fmla="val 49072"/>
              <a:gd name="adj6" fmla="val -22059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「作物名」は水稲、麦、豆、いも、野菜、なたね（プルダウンリスト）から選択してください。</a:t>
            </a:r>
          </a:p>
        </xdr:txBody>
      </xdr:sp>
      <xdr:sp macro="" textlink="">
        <xdr:nvSpPr>
          <xdr:cNvPr id="4" name="Rectangle 65">
            <a:extLst>
              <a:ext uri="{FF2B5EF4-FFF2-40B4-BE49-F238E27FC236}">
                <a16:creationId xmlns:a16="http://schemas.microsoft.com/office/drawing/2014/main" id="{1C0D045C-5314-662F-A49C-7657C8543BA5}"/>
              </a:ext>
            </a:extLst>
          </xdr:cNvPr>
          <xdr:cNvSpPr>
            <a:spLocks noChangeArrowheads="1"/>
          </xdr:cNvSpPr>
        </xdr:nvSpPr>
        <xdr:spPr bwMode="auto">
          <a:xfrm>
            <a:off x="13026081" y="60068"/>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5" name="線吹き出し 2 (枠付き) 19">
            <a:extLst>
              <a:ext uri="{FF2B5EF4-FFF2-40B4-BE49-F238E27FC236}">
                <a16:creationId xmlns:a16="http://schemas.microsoft.com/office/drawing/2014/main" id="{FF17776C-0285-9BBD-0ABE-FE6B518A08A9}"/>
              </a:ext>
            </a:extLst>
          </xdr:cNvPr>
          <xdr:cNvSpPr/>
        </xdr:nvSpPr>
        <xdr:spPr>
          <a:xfrm>
            <a:off x="13103311" y="5938108"/>
            <a:ext cx="3072027" cy="1664730"/>
          </a:xfrm>
          <a:prstGeom prst="borderCallout2">
            <a:avLst>
              <a:gd name="adj1" fmla="val 53291"/>
              <a:gd name="adj2" fmla="val 413"/>
              <a:gd name="adj3" fmla="val -17667"/>
              <a:gd name="adj4" fmla="val -16183"/>
              <a:gd name="adj5" fmla="val -2557"/>
              <a:gd name="adj6" fmla="val -27303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・「計画面積」は、</a:t>
            </a: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畦畔、法面を含まない本地面積（</a:t>
            </a:r>
            <a:r>
              <a:rPr kumimoji="0" lang="en-US" altLang="ja-JP"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a:t>
            </a: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未満切捨て）</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・「計画面積」は、</a:t>
            </a:r>
            <a:r>
              <a:rPr kumimoji="0" lang="ja-JP" altLang="en-US" sz="1050" b="1"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取組ごとに、２年目以降の取組面積が初年度の取組面積を下回らず、終了年度の取組面積が初年度の取組面積を上回る必要が</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あります。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409575</xdr:colOff>
          <xdr:row>7</xdr:row>
          <xdr:rowOff>161925</xdr:rowOff>
        </xdr:from>
        <xdr:to>
          <xdr:col>3</xdr:col>
          <xdr:colOff>828675</xdr:colOff>
          <xdr:row>10</xdr:row>
          <xdr:rowOff>142875</xdr:rowOff>
        </xdr:to>
        <xdr:sp macro="" textlink="">
          <xdr:nvSpPr>
            <xdr:cNvPr id="119809" name="Check Box 1" hidden="1">
              <a:extLst>
                <a:ext uri="{63B3BB69-23CF-44E3-9099-C40C66FF867C}">
                  <a14:compatExt spid="_x0000_s119809"/>
                </a:ext>
                <a:ext uri="{FF2B5EF4-FFF2-40B4-BE49-F238E27FC236}">
                  <a16:creationId xmlns:a16="http://schemas.microsoft.com/office/drawing/2014/main" id="{00000000-0008-0000-0D00-00000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8</xdr:row>
          <xdr:rowOff>0</xdr:rowOff>
        </xdr:from>
        <xdr:to>
          <xdr:col>5</xdr:col>
          <xdr:colOff>647700</xdr:colOff>
          <xdr:row>10</xdr:row>
          <xdr:rowOff>0</xdr:rowOff>
        </xdr:to>
        <xdr:sp macro="" textlink="">
          <xdr:nvSpPr>
            <xdr:cNvPr id="119810" name="Check Box 2" hidden="1">
              <a:extLst>
                <a:ext uri="{63B3BB69-23CF-44E3-9099-C40C66FF867C}">
                  <a14:compatExt spid="_x0000_s119810"/>
                </a:ext>
                <a:ext uri="{FF2B5EF4-FFF2-40B4-BE49-F238E27FC236}">
                  <a16:creationId xmlns:a16="http://schemas.microsoft.com/office/drawing/2014/main" id="{00000000-0008-0000-0D00-00000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8</xdr:row>
          <xdr:rowOff>0</xdr:rowOff>
        </xdr:from>
        <xdr:to>
          <xdr:col>4</xdr:col>
          <xdr:colOff>647700</xdr:colOff>
          <xdr:row>10</xdr:row>
          <xdr:rowOff>0</xdr:rowOff>
        </xdr:to>
        <xdr:sp macro="" textlink="">
          <xdr:nvSpPr>
            <xdr:cNvPr id="119811" name="Check Box 3" hidden="1">
              <a:extLst>
                <a:ext uri="{63B3BB69-23CF-44E3-9099-C40C66FF867C}">
                  <a14:compatExt spid="_x0000_s119811"/>
                </a:ext>
                <a:ext uri="{FF2B5EF4-FFF2-40B4-BE49-F238E27FC236}">
                  <a16:creationId xmlns:a16="http://schemas.microsoft.com/office/drawing/2014/main" id="{00000000-0008-0000-0D00-00000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238125</xdr:rowOff>
        </xdr:from>
        <xdr:to>
          <xdr:col>3</xdr:col>
          <xdr:colOff>657225</xdr:colOff>
          <xdr:row>11</xdr:row>
          <xdr:rowOff>228600</xdr:rowOff>
        </xdr:to>
        <xdr:sp macro="" textlink="">
          <xdr:nvSpPr>
            <xdr:cNvPr id="119812" name="Check Box 4" hidden="1">
              <a:extLst>
                <a:ext uri="{63B3BB69-23CF-44E3-9099-C40C66FF867C}">
                  <a14:compatExt spid="_x0000_s119812"/>
                </a:ext>
                <a:ext uri="{FF2B5EF4-FFF2-40B4-BE49-F238E27FC236}">
                  <a16:creationId xmlns:a16="http://schemas.microsoft.com/office/drawing/2014/main" id="{00000000-0008-0000-0D00-00000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9</xdr:row>
          <xdr:rowOff>238125</xdr:rowOff>
        </xdr:from>
        <xdr:to>
          <xdr:col>5</xdr:col>
          <xdr:colOff>657225</xdr:colOff>
          <xdr:row>11</xdr:row>
          <xdr:rowOff>219075</xdr:rowOff>
        </xdr:to>
        <xdr:sp macro="" textlink="">
          <xdr:nvSpPr>
            <xdr:cNvPr id="119813" name="Check Box 5" hidden="1">
              <a:extLst>
                <a:ext uri="{63B3BB69-23CF-44E3-9099-C40C66FF867C}">
                  <a14:compatExt spid="_x0000_s119813"/>
                </a:ext>
                <a:ext uri="{FF2B5EF4-FFF2-40B4-BE49-F238E27FC236}">
                  <a16:creationId xmlns:a16="http://schemas.microsoft.com/office/drawing/2014/main" id="{00000000-0008-0000-0D00-000005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9</xdr:row>
          <xdr:rowOff>238125</xdr:rowOff>
        </xdr:from>
        <xdr:to>
          <xdr:col>4</xdr:col>
          <xdr:colOff>657225</xdr:colOff>
          <xdr:row>11</xdr:row>
          <xdr:rowOff>219075</xdr:rowOff>
        </xdr:to>
        <xdr:sp macro="" textlink="">
          <xdr:nvSpPr>
            <xdr:cNvPr id="119814" name="Check Box 6" hidden="1">
              <a:extLst>
                <a:ext uri="{63B3BB69-23CF-44E3-9099-C40C66FF867C}">
                  <a14:compatExt spid="_x0000_s119814"/>
                </a:ext>
                <a:ext uri="{FF2B5EF4-FFF2-40B4-BE49-F238E27FC236}">
                  <a16:creationId xmlns:a16="http://schemas.microsoft.com/office/drawing/2014/main" id="{00000000-0008-0000-0D00-000006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114300</xdr:rowOff>
        </xdr:from>
        <xdr:to>
          <xdr:col>3</xdr:col>
          <xdr:colOff>657225</xdr:colOff>
          <xdr:row>17</xdr:row>
          <xdr:rowOff>104775</xdr:rowOff>
        </xdr:to>
        <xdr:sp macro="" textlink="">
          <xdr:nvSpPr>
            <xdr:cNvPr id="119815" name="Check Box 7" hidden="1">
              <a:extLst>
                <a:ext uri="{63B3BB69-23CF-44E3-9099-C40C66FF867C}">
                  <a14:compatExt spid="_x0000_s119815"/>
                </a:ext>
                <a:ext uri="{FF2B5EF4-FFF2-40B4-BE49-F238E27FC236}">
                  <a16:creationId xmlns:a16="http://schemas.microsoft.com/office/drawing/2014/main" id="{00000000-0008-0000-0D00-000007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114300</xdr:rowOff>
        </xdr:from>
        <xdr:to>
          <xdr:col>5</xdr:col>
          <xdr:colOff>657225</xdr:colOff>
          <xdr:row>17</xdr:row>
          <xdr:rowOff>95250</xdr:rowOff>
        </xdr:to>
        <xdr:sp macro="" textlink="">
          <xdr:nvSpPr>
            <xdr:cNvPr id="119816" name="Check Box 8" hidden="1">
              <a:extLst>
                <a:ext uri="{63B3BB69-23CF-44E3-9099-C40C66FF867C}">
                  <a14:compatExt spid="_x0000_s119816"/>
                </a:ext>
                <a:ext uri="{FF2B5EF4-FFF2-40B4-BE49-F238E27FC236}">
                  <a16:creationId xmlns:a16="http://schemas.microsoft.com/office/drawing/2014/main" id="{00000000-0008-0000-0D00-000008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15</xdr:row>
          <xdr:rowOff>114300</xdr:rowOff>
        </xdr:from>
        <xdr:to>
          <xdr:col>4</xdr:col>
          <xdr:colOff>657225</xdr:colOff>
          <xdr:row>17</xdr:row>
          <xdr:rowOff>95250</xdr:rowOff>
        </xdr:to>
        <xdr:sp macro="" textlink="">
          <xdr:nvSpPr>
            <xdr:cNvPr id="119817" name="Check Box 9" hidden="1">
              <a:extLst>
                <a:ext uri="{63B3BB69-23CF-44E3-9099-C40C66FF867C}">
                  <a14:compatExt spid="_x0000_s119817"/>
                </a:ext>
                <a:ext uri="{FF2B5EF4-FFF2-40B4-BE49-F238E27FC236}">
                  <a16:creationId xmlns:a16="http://schemas.microsoft.com/office/drawing/2014/main" id="{00000000-0008-0000-0D00-000009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142875</xdr:rowOff>
        </xdr:from>
        <xdr:to>
          <xdr:col>3</xdr:col>
          <xdr:colOff>657225</xdr:colOff>
          <xdr:row>19</xdr:row>
          <xdr:rowOff>142875</xdr:rowOff>
        </xdr:to>
        <xdr:sp macro="" textlink="">
          <xdr:nvSpPr>
            <xdr:cNvPr id="119818" name="Check Box 10" hidden="1">
              <a:extLst>
                <a:ext uri="{63B3BB69-23CF-44E3-9099-C40C66FF867C}">
                  <a14:compatExt spid="_x0000_s119818"/>
                </a:ext>
                <a:ext uri="{FF2B5EF4-FFF2-40B4-BE49-F238E27FC236}">
                  <a16:creationId xmlns:a16="http://schemas.microsoft.com/office/drawing/2014/main" id="{00000000-0008-0000-0D00-00000A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142875</xdr:rowOff>
        </xdr:from>
        <xdr:to>
          <xdr:col>5</xdr:col>
          <xdr:colOff>657225</xdr:colOff>
          <xdr:row>19</xdr:row>
          <xdr:rowOff>142875</xdr:rowOff>
        </xdr:to>
        <xdr:sp macro="" textlink="">
          <xdr:nvSpPr>
            <xdr:cNvPr id="119819" name="Check Box 11" hidden="1">
              <a:extLst>
                <a:ext uri="{63B3BB69-23CF-44E3-9099-C40C66FF867C}">
                  <a14:compatExt spid="_x0000_s119819"/>
                </a:ext>
                <a:ext uri="{FF2B5EF4-FFF2-40B4-BE49-F238E27FC236}">
                  <a16:creationId xmlns:a16="http://schemas.microsoft.com/office/drawing/2014/main" id="{00000000-0008-0000-0D00-00000B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18</xdr:row>
          <xdr:rowOff>142875</xdr:rowOff>
        </xdr:from>
        <xdr:to>
          <xdr:col>4</xdr:col>
          <xdr:colOff>657225</xdr:colOff>
          <xdr:row>19</xdr:row>
          <xdr:rowOff>142875</xdr:rowOff>
        </xdr:to>
        <xdr:sp macro="" textlink="">
          <xdr:nvSpPr>
            <xdr:cNvPr id="119820" name="Check Box 12" hidden="1">
              <a:extLst>
                <a:ext uri="{63B3BB69-23CF-44E3-9099-C40C66FF867C}">
                  <a14:compatExt spid="_x0000_s119820"/>
                </a:ext>
                <a:ext uri="{FF2B5EF4-FFF2-40B4-BE49-F238E27FC236}">
                  <a16:creationId xmlns:a16="http://schemas.microsoft.com/office/drawing/2014/main" id="{00000000-0008-0000-0D00-00000C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0</xdr:rowOff>
        </xdr:from>
        <xdr:to>
          <xdr:col>3</xdr:col>
          <xdr:colOff>657225</xdr:colOff>
          <xdr:row>25</xdr:row>
          <xdr:rowOff>0</xdr:rowOff>
        </xdr:to>
        <xdr:sp macro="" textlink="">
          <xdr:nvSpPr>
            <xdr:cNvPr id="119821" name="Check Box 13" hidden="1">
              <a:extLst>
                <a:ext uri="{63B3BB69-23CF-44E3-9099-C40C66FF867C}">
                  <a14:compatExt spid="_x0000_s119821"/>
                </a:ext>
                <a:ext uri="{FF2B5EF4-FFF2-40B4-BE49-F238E27FC236}">
                  <a16:creationId xmlns:a16="http://schemas.microsoft.com/office/drawing/2014/main" id="{00000000-0008-0000-0D00-00000D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0</xdr:rowOff>
        </xdr:from>
        <xdr:to>
          <xdr:col>5</xdr:col>
          <xdr:colOff>657225</xdr:colOff>
          <xdr:row>24</xdr:row>
          <xdr:rowOff>228600</xdr:rowOff>
        </xdr:to>
        <xdr:sp macro="" textlink="">
          <xdr:nvSpPr>
            <xdr:cNvPr id="119822" name="Check Box 14" hidden="1">
              <a:extLst>
                <a:ext uri="{63B3BB69-23CF-44E3-9099-C40C66FF867C}">
                  <a14:compatExt spid="_x0000_s119822"/>
                </a:ext>
                <a:ext uri="{FF2B5EF4-FFF2-40B4-BE49-F238E27FC236}">
                  <a16:creationId xmlns:a16="http://schemas.microsoft.com/office/drawing/2014/main" id="{00000000-0008-0000-0D00-00000E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23</xdr:row>
          <xdr:rowOff>0</xdr:rowOff>
        </xdr:from>
        <xdr:to>
          <xdr:col>4</xdr:col>
          <xdr:colOff>657225</xdr:colOff>
          <xdr:row>24</xdr:row>
          <xdr:rowOff>228600</xdr:rowOff>
        </xdr:to>
        <xdr:sp macro="" textlink="">
          <xdr:nvSpPr>
            <xdr:cNvPr id="119823" name="Check Box 15" hidden="1">
              <a:extLst>
                <a:ext uri="{63B3BB69-23CF-44E3-9099-C40C66FF867C}">
                  <a14:compatExt spid="_x0000_s119823"/>
                </a:ext>
                <a:ext uri="{FF2B5EF4-FFF2-40B4-BE49-F238E27FC236}">
                  <a16:creationId xmlns:a16="http://schemas.microsoft.com/office/drawing/2014/main" id="{00000000-0008-0000-0D00-00000F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9525</xdr:rowOff>
        </xdr:from>
        <xdr:to>
          <xdr:col>3</xdr:col>
          <xdr:colOff>666750</xdr:colOff>
          <xdr:row>27</xdr:row>
          <xdr:rowOff>238125</xdr:rowOff>
        </xdr:to>
        <xdr:sp macro="" textlink="">
          <xdr:nvSpPr>
            <xdr:cNvPr id="119824" name="Check Box 16" hidden="1">
              <a:extLst>
                <a:ext uri="{63B3BB69-23CF-44E3-9099-C40C66FF867C}">
                  <a14:compatExt spid="_x0000_s119824"/>
                </a:ext>
                <a:ext uri="{FF2B5EF4-FFF2-40B4-BE49-F238E27FC236}">
                  <a16:creationId xmlns:a16="http://schemas.microsoft.com/office/drawing/2014/main" id="{00000000-0008-0000-0D00-000010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25</xdr:row>
          <xdr:rowOff>9525</xdr:rowOff>
        </xdr:from>
        <xdr:to>
          <xdr:col>5</xdr:col>
          <xdr:colOff>666750</xdr:colOff>
          <xdr:row>27</xdr:row>
          <xdr:rowOff>238125</xdr:rowOff>
        </xdr:to>
        <xdr:sp macro="" textlink="">
          <xdr:nvSpPr>
            <xdr:cNvPr id="119825" name="Check Box 17" hidden="1">
              <a:extLst>
                <a:ext uri="{63B3BB69-23CF-44E3-9099-C40C66FF867C}">
                  <a14:compatExt spid="_x0000_s119825"/>
                </a:ext>
                <a:ext uri="{FF2B5EF4-FFF2-40B4-BE49-F238E27FC236}">
                  <a16:creationId xmlns:a16="http://schemas.microsoft.com/office/drawing/2014/main" id="{00000000-0008-0000-0D00-00001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25</xdr:row>
          <xdr:rowOff>9525</xdr:rowOff>
        </xdr:from>
        <xdr:to>
          <xdr:col>4</xdr:col>
          <xdr:colOff>666750</xdr:colOff>
          <xdr:row>27</xdr:row>
          <xdr:rowOff>238125</xdr:rowOff>
        </xdr:to>
        <xdr:sp macro="" textlink="">
          <xdr:nvSpPr>
            <xdr:cNvPr id="119826" name="Check Box 18" hidden="1">
              <a:extLst>
                <a:ext uri="{63B3BB69-23CF-44E3-9099-C40C66FF867C}">
                  <a14:compatExt spid="_x0000_s119826"/>
                </a:ext>
                <a:ext uri="{FF2B5EF4-FFF2-40B4-BE49-F238E27FC236}">
                  <a16:creationId xmlns:a16="http://schemas.microsoft.com/office/drawing/2014/main" id="{00000000-0008-0000-0D00-00001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133350</xdr:rowOff>
        </xdr:from>
        <xdr:to>
          <xdr:col>3</xdr:col>
          <xdr:colOff>666750</xdr:colOff>
          <xdr:row>33</xdr:row>
          <xdr:rowOff>257175</xdr:rowOff>
        </xdr:to>
        <xdr:sp macro="" textlink="">
          <xdr:nvSpPr>
            <xdr:cNvPr id="119827" name="Check Box 19" hidden="1">
              <a:extLst>
                <a:ext uri="{63B3BB69-23CF-44E3-9099-C40C66FF867C}">
                  <a14:compatExt spid="_x0000_s119827"/>
                </a:ext>
                <a:ext uri="{FF2B5EF4-FFF2-40B4-BE49-F238E27FC236}">
                  <a16:creationId xmlns:a16="http://schemas.microsoft.com/office/drawing/2014/main" id="{00000000-0008-0000-0D00-00001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32</xdr:row>
          <xdr:rowOff>133350</xdr:rowOff>
        </xdr:from>
        <xdr:to>
          <xdr:col>5</xdr:col>
          <xdr:colOff>666750</xdr:colOff>
          <xdr:row>33</xdr:row>
          <xdr:rowOff>257175</xdr:rowOff>
        </xdr:to>
        <xdr:sp macro="" textlink="">
          <xdr:nvSpPr>
            <xdr:cNvPr id="119828" name="Check Box 20" hidden="1">
              <a:extLst>
                <a:ext uri="{63B3BB69-23CF-44E3-9099-C40C66FF867C}">
                  <a14:compatExt spid="_x0000_s119828"/>
                </a:ext>
                <a:ext uri="{FF2B5EF4-FFF2-40B4-BE49-F238E27FC236}">
                  <a16:creationId xmlns:a16="http://schemas.microsoft.com/office/drawing/2014/main" id="{00000000-0008-0000-0D00-00001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32</xdr:row>
          <xdr:rowOff>133350</xdr:rowOff>
        </xdr:from>
        <xdr:to>
          <xdr:col>4</xdr:col>
          <xdr:colOff>666750</xdr:colOff>
          <xdr:row>33</xdr:row>
          <xdr:rowOff>257175</xdr:rowOff>
        </xdr:to>
        <xdr:sp macro="" textlink="">
          <xdr:nvSpPr>
            <xdr:cNvPr id="119829" name="Check Box 21" hidden="1">
              <a:extLst>
                <a:ext uri="{63B3BB69-23CF-44E3-9099-C40C66FF867C}">
                  <a14:compatExt spid="_x0000_s119829"/>
                </a:ext>
                <a:ext uri="{FF2B5EF4-FFF2-40B4-BE49-F238E27FC236}">
                  <a16:creationId xmlns:a16="http://schemas.microsoft.com/office/drawing/2014/main" id="{00000000-0008-0000-0D00-000015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14</xdr:row>
          <xdr:rowOff>247650</xdr:rowOff>
        </xdr:from>
        <xdr:to>
          <xdr:col>9</xdr:col>
          <xdr:colOff>638175</xdr:colOff>
          <xdr:row>15</xdr:row>
          <xdr:rowOff>238125</xdr:rowOff>
        </xdr:to>
        <xdr:sp macro="" textlink="">
          <xdr:nvSpPr>
            <xdr:cNvPr id="119830" name="Check Box 22" hidden="1">
              <a:extLst>
                <a:ext uri="{63B3BB69-23CF-44E3-9099-C40C66FF867C}">
                  <a14:compatExt spid="_x0000_s119830"/>
                </a:ext>
                <a:ext uri="{FF2B5EF4-FFF2-40B4-BE49-F238E27FC236}">
                  <a16:creationId xmlns:a16="http://schemas.microsoft.com/office/drawing/2014/main" id="{00000000-0008-0000-0D00-000016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14</xdr:row>
          <xdr:rowOff>247650</xdr:rowOff>
        </xdr:from>
        <xdr:to>
          <xdr:col>11</xdr:col>
          <xdr:colOff>657225</xdr:colOff>
          <xdr:row>15</xdr:row>
          <xdr:rowOff>238125</xdr:rowOff>
        </xdr:to>
        <xdr:sp macro="" textlink="">
          <xdr:nvSpPr>
            <xdr:cNvPr id="119831" name="Check Box 23" hidden="1">
              <a:extLst>
                <a:ext uri="{63B3BB69-23CF-44E3-9099-C40C66FF867C}">
                  <a14:compatExt spid="_x0000_s119831"/>
                </a:ext>
                <a:ext uri="{FF2B5EF4-FFF2-40B4-BE49-F238E27FC236}">
                  <a16:creationId xmlns:a16="http://schemas.microsoft.com/office/drawing/2014/main" id="{00000000-0008-0000-0D00-000017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14</xdr:row>
          <xdr:rowOff>247650</xdr:rowOff>
        </xdr:from>
        <xdr:to>
          <xdr:col>10</xdr:col>
          <xdr:colOff>647700</xdr:colOff>
          <xdr:row>15</xdr:row>
          <xdr:rowOff>238125</xdr:rowOff>
        </xdr:to>
        <xdr:sp macro="" textlink="">
          <xdr:nvSpPr>
            <xdr:cNvPr id="119832" name="Check Box 24" hidden="1">
              <a:extLst>
                <a:ext uri="{63B3BB69-23CF-44E3-9099-C40C66FF867C}">
                  <a14:compatExt spid="_x0000_s119832"/>
                </a:ext>
                <a:ext uri="{FF2B5EF4-FFF2-40B4-BE49-F238E27FC236}">
                  <a16:creationId xmlns:a16="http://schemas.microsoft.com/office/drawing/2014/main" id="{00000000-0008-0000-0D00-000018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8</xdr:row>
          <xdr:rowOff>342900</xdr:rowOff>
        </xdr:from>
        <xdr:to>
          <xdr:col>11</xdr:col>
          <xdr:colOff>666750</xdr:colOff>
          <xdr:row>10</xdr:row>
          <xdr:rowOff>133350</xdr:rowOff>
        </xdr:to>
        <xdr:sp macro="" textlink="">
          <xdr:nvSpPr>
            <xdr:cNvPr id="119833" name="Check Box 25" hidden="1">
              <a:extLst>
                <a:ext uri="{63B3BB69-23CF-44E3-9099-C40C66FF867C}">
                  <a14:compatExt spid="_x0000_s119833"/>
                </a:ext>
                <a:ext uri="{FF2B5EF4-FFF2-40B4-BE49-F238E27FC236}">
                  <a16:creationId xmlns:a16="http://schemas.microsoft.com/office/drawing/2014/main" id="{00000000-0008-0000-0D00-000019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8</xdr:row>
          <xdr:rowOff>342900</xdr:rowOff>
        </xdr:from>
        <xdr:to>
          <xdr:col>10</xdr:col>
          <xdr:colOff>657225</xdr:colOff>
          <xdr:row>10</xdr:row>
          <xdr:rowOff>133350</xdr:rowOff>
        </xdr:to>
        <xdr:sp macro="" textlink="">
          <xdr:nvSpPr>
            <xdr:cNvPr id="119834" name="Check Box 26" hidden="1">
              <a:extLst>
                <a:ext uri="{63B3BB69-23CF-44E3-9099-C40C66FF867C}">
                  <a14:compatExt spid="_x0000_s119834"/>
                </a:ext>
                <a:ext uri="{FF2B5EF4-FFF2-40B4-BE49-F238E27FC236}">
                  <a16:creationId xmlns:a16="http://schemas.microsoft.com/office/drawing/2014/main" id="{00000000-0008-0000-0D00-00001A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17</xdr:row>
          <xdr:rowOff>104775</xdr:rowOff>
        </xdr:from>
        <xdr:to>
          <xdr:col>9</xdr:col>
          <xdr:colOff>628650</xdr:colOff>
          <xdr:row>18</xdr:row>
          <xdr:rowOff>333375</xdr:rowOff>
        </xdr:to>
        <xdr:sp macro="" textlink="">
          <xdr:nvSpPr>
            <xdr:cNvPr id="119835" name="Check Box 27" hidden="1">
              <a:extLst>
                <a:ext uri="{63B3BB69-23CF-44E3-9099-C40C66FF867C}">
                  <a14:compatExt spid="_x0000_s119835"/>
                </a:ext>
                <a:ext uri="{FF2B5EF4-FFF2-40B4-BE49-F238E27FC236}">
                  <a16:creationId xmlns:a16="http://schemas.microsoft.com/office/drawing/2014/main" id="{00000000-0008-0000-0D00-00001B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400050</xdr:colOff>
          <xdr:row>17</xdr:row>
          <xdr:rowOff>104775</xdr:rowOff>
        </xdr:from>
        <xdr:to>
          <xdr:col>11</xdr:col>
          <xdr:colOff>647700</xdr:colOff>
          <xdr:row>18</xdr:row>
          <xdr:rowOff>333375</xdr:rowOff>
        </xdr:to>
        <xdr:sp macro="" textlink="">
          <xdr:nvSpPr>
            <xdr:cNvPr id="119836" name="Check Box 28" hidden="1">
              <a:extLst>
                <a:ext uri="{63B3BB69-23CF-44E3-9099-C40C66FF867C}">
                  <a14:compatExt spid="_x0000_s119836"/>
                </a:ext>
                <a:ext uri="{FF2B5EF4-FFF2-40B4-BE49-F238E27FC236}">
                  <a16:creationId xmlns:a16="http://schemas.microsoft.com/office/drawing/2014/main" id="{00000000-0008-0000-0D00-00001C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17</xdr:row>
          <xdr:rowOff>104775</xdr:rowOff>
        </xdr:from>
        <xdr:to>
          <xdr:col>10</xdr:col>
          <xdr:colOff>638175</xdr:colOff>
          <xdr:row>18</xdr:row>
          <xdr:rowOff>333375</xdr:rowOff>
        </xdr:to>
        <xdr:sp macro="" textlink="">
          <xdr:nvSpPr>
            <xdr:cNvPr id="119837" name="Check Box 29" hidden="1">
              <a:extLst>
                <a:ext uri="{63B3BB69-23CF-44E3-9099-C40C66FF867C}">
                  <a14:compatExt spid="_x0000_s119837"/>
                </a:ext>
                <a:ext uri="{FF2B5EF4-FFF2-40B4-BE49-F238E27FC236}">
                  <a16:creationId xmlns:a16="http://schemas.microsoft.com/office/drawing/2014/main" id="{00000000-0008-0000-0D00-00001D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27</xdr:row>
          <xdr:rowOff>9525</xdr:rowOff>
        </xdr:from>
        <xdr:to>
          <xdr:col>9</xdr:col>
          <xdr:colOff>638175</xdr:colOff>
          <xdr:row>28</xdr:row>
          <xdr:rowOff>238125</xdr:rowOff>
        </xdr:to>
        <xdr:sp macro="" textlink="">
          <xdr:nvSpPr>
            <xdr:cNvPr id="119838" name="Check Box 30" hidden="1">
              <a:extLst>
                <a:ext uri="{63B3BB69-23CF-44E3-9099-C40C66FF867C}">
                  <a14:compatExt spid="_x0000_s119838"/>
                </a:ext>
                <a:ext uri="{FF2B5EF4-FFF2-40B4-BE49-F238E27FC236}">
                  <a16:creationId xmlns:a16="http://schemas.microsoft.com/office/drawing/2014/main" id="{00000000-0008-0000-0D00-00001E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27</xdr:row>
          <xdr:rowOff>9525</xdr:rowOff>
        </xdr:from>
        <xdr:to>
          <xdr:col>11</xdr:col>
          <xdr:colOff>657225</xdr:colOff>
          <xdr:row>28</xdr:row>
          <xdr:rowOff>238125</xdr:rowOff>
        </xdr:to>
        <xdr:sp macro="" textlink="">
          <xdr:nvSpPr>
            <xdr:cNvPr id="119839" name="Check Box 31" hidden="1">
              <a:extLst>
                <a:ext uri="{63B3BB69-23CF-44E3-9099-C40C66FF867C}">
                  <a14:compatExt spid="_x0000_s119839"/>
                </a:ext>
                <a:ext uri="{FF2B5EF4-FFF2-40B4-BE49-F238E27FC236}">
                  <a16:creationId xmlns:a16="http://schemas.microsoft.com/office/drawing/2014/main" id="{00000000-0008-0000-0D00-00001F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27</xdr:row>
          <xdr:rowOff>9525</xdr:rowOff>
        </xdr:from>
        <xdr:to>
          <xdr:col>10</xdr:col>
          <xdr:colOff>647700</xdr:colOff>
          <xdr:row>28</xdr:row>
          <xdr:rowOff>238125</xdr:rowOff>
        </xdr:to>
        <xdr:sp macro="" textlink="">
          <xdr:nvSpPr>
            <xdr:cNvPr id="119840" name="Check Box 32" hidden="1">
              <a:extLst>
                <a:ext uri="{63B3BB69-23CF-44E3-9099-C40C66FF867C}">
                  <a14:compatExt spid="_x0000_s119840"/>
                </a:ext>
                <a:ext uri="{FF2B5EF4-FFF2-40B4-BE49-F238E27FC236}">
                  <a16:creationId xmlns:a16="http://schemas.microsoft.com/office/drawing/2014/main" id="{00000000-0008-0000-0D00-000020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29</xdr:row>
          <xdr:rowOff>9525</xdr:rowOff>
        </xdr:from>
        <xdr:to>
          <xdr:col>11</xdr:col>
          <xdr:colOff>657225</xdr:colOff>
          <xdr:row>30</xdr:row>
          <xdr:rowOff>238125</xdr:rowOff>
        </xdr:to>
        <xdr:sp macro="" textlink="">
          <xdr:nvSpPr>
            <xdr:cNvPr id="119841" name="Check Box 33" hidden="1">
              <a:extLst>
                <a:ext uri="{63B3BB69-23CF-44E3-9099-C40C66FF867C}">
                  <a14:compatExt spid="_x0000_s119841"/>
                </a:ext>
                <a:ext uri="{FF2B5EF4-FFF2-40B4-BE49-F238E27FC236}">
                  <a16:creationId xmlns:a16="http://schemas.microsoft.com/office/drawing/2014/main" id="{00000000-0008-0000-0D00-00002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29</xdr:row>
          <xdr:rowOff>9525</xdr:rowOff>
        </xdr:from>
        <xdr:to>
          <xdr:col>10</xdr:col>
          <xdr:colOff>647700</xdr:colOff>
          <xdr:row>30</xdr:row>
          <xdr:rowOff>238125</xdr:rowOff>
        </xdr:to>
        <xdr:sp macro="" textlink="">
          <xdr:nvSpPr>
            <xdr:cNvPr id="119842" name="Check Box 34" hidden="1">
              <a:extLst>
                <a:ext uri="{63B3BB69-23CF-44E3-9099-C40C66FF867C}">
                  <a14:compatExt spid="_x0000_s119842"/>
                </a:ext>
                <a:ext uri="{FF2B5EF4-FFF2-40B4-BE49-F238E27FC236}">
                  <a16:creationId xmlns:a16="http://schemas.microsoft.com/office/drawing/2014/main" id="{00000000-0008-0000-0D00-00002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22</xdr:row>
          <xdr:rowOff>133350</xdr:rowOff>
        </xdr:from>
        <xdr:to>
          <xdr:col>11</xdr:col>
          <xdr:colOff>666750</xdr:colOff>
          <xdr:row>24</xdr:row>
          <xdr:rowOff>114300</xdr:rowOff>
        </xdr:to>
        <xdr:sp macro="" textlink="">
          <xdr:nvSpPr>
            <xdr:cNvPr id="119843" name="Check Box 35" hidden="1">
              <a:extLst>
                <a:ext uri="{63B3BB69-23CF-44E3-9099-C40C66FF867C}">
                  <a14:compatExt spid="_x0000_s119843"/>
                </a:ext>
                <a:ext uri="{FF2B5EF4-FFF2-40B4-BE49-F238E27FC236}">
                  <a16:creationId xmlns:a16="http://schemas.microsoft.com/office/drawing/2014/main" id="{00000000-0008-0000-0D00-00002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22</xdr:row>
          <xdr:rowOff>133350</xdr:rowOff>
        </xdr:from>
        <xdr:to>
          <xdr:col>10</xdr:col>
          <xdr:colOff>657225</xdr:colOff>
          <xdr:row>24</xdr:row>
          <xdr:rowOff>114300</xdr:rowOff>
        </xdr:to>
        <xdr:sp macro="" textlink="">
          <xdr:nvSpPr>
            <xdr:cNvPr id="119844" name="Check Box 36" hidden="1">
              <a:extLst>
                <a:ext uri="{63B3BB69-23CF-44E3-9099-C40C66FF867C}">
                  <a14:compatExt spid="_x0000_s119844"/>
                </a:ext>
                <a:ext uri="{FF2B5EF4-FFF2-40B4-BE49-F238E27FC236}">
                  <a16:creationId xmlns:a16="http://schemas.microsoft.com/office/drawing/2014/main" id="{00000000-0008-0000-0D00-00002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25</xdr:row>
          <xdr:rowOff>19050</xdr:rowOff>
        </xdr:from>
        <xdr:to>
          <xdr:col>11</xdr:col>
          <xdr:colOff>666750</xdr:colOff>
          <xdr:row>26</xdr:row>
          <xdr:rowOff>238125</xdr:rowOff>
        </xdr:to>
        <xdr:sp macro="" textlink="">
          <xdr:nvSpPr>
            <xdr:cNvPr id="119845" name="Check Box 37" hidden="1">
              <a:extLst>
                <a:ext uri="{63B3BB69-23CF-44E3-9099-C40C66FF867C}">
                  <a14:compatExt spid="_x0000_s119845"/>
                </a:ext>
                <a:ext uri="{FF2B5EF4-FFF2-40B4-BE49-F238E27FC236}">
                  <a16:creationId xmlns:a16="http://schemas.microsoft.com/office/drawing/2014/main" id="{00000000-0008-0000-0D00-000025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25</xdr:row>
          <xdr:rowOff>19050</xdr:rowOff>
        </xdr:from>
        <xdr:to>
          <xdr:col>10</xdr:col>
          <xdr:colOff>657225</xdr:colOff>
          <xdr:row>26</xdr:row>
          <xdr:rowOff>238125</xdr:rowOff>
        </xdr:to>
        <xdr:sp macro="" textlink="">
          <xdr:nvSpPr>
            <xdr:cNvPr id="119846" name="Check Box 38" hidden="1">
              <a:extLst>
                <a:ext uri="{63B3BB69-23CF-44E3-9099-C40C66FF867C}">
                  <a14:compatExt spid="_x0000_s119846"/>
                </a:ext>
                <a:ext uri="{FF2B5EF4-FFF2-40B4-BE49-F238E27FC236}">
                  <a16:creationId xmlns:a16="http://schemas.microsoft.com/office/drawing/2014/main" id="{00000000-0008-0000-0D00-000026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299861</xdr:colOff>
      <xdr:row>0</xdr:row>
      <xdr:rowOff>70556</xdr:rowOff>
    </xdr:from>
    <xdr:to>
      <xdr:col>18</xdr:col>
      <xdr:colOff>57688</xdr:colOff>
      <xdr:row>14</xdr:row>
      <xdr:rowOff>96139</xdr:rowOff>
    </xdr:to>
    <xdr:grpSp>
      <xdr:nvGrpSpPr>
        <xdr:cNvPr id="2" name="グループ化 1">
          <a:extLst>
            <a:ext uri="{FF2B5EF4-FFF2-40B4-BE49-F238E27FC236}">
              <a16:creationId xmlns:a16="http://schemas.microsoft.com/office/drawing/2014/main" id="{7019D2C2-55D4-4F72-AED8-4857BFF26B29}"/>
            </a:ext>
          </a:extLst>
        </xdr:cNvPr>
        <xdr:cNvGrpSpPr/>
      </xdr:nvGrpSpPr>
      <xdr:grpSpPr>
        <a:xfrm>
          <a:off x="16559596" y="70556"/>
          <a:ext cx="3511798" cy="4026083"/>
          <a:chOff x="14907846" y="9770"/>
          <a:chExt cx="3209827" cy="4093306"/>
        </a:xfrm>
      </xdr:grpSpPr>
      <xdr:sp macro="" textlink="">
        <xdr:nvSpPr>
          <xdr:cNvPr id="3" name="Rectangle 65">
            <a:extLst>
              <a:ext uri="{FF2B5EF4-FFF2-40B4-BE49-F238E27FC236}">
                <a16:creationId xmlns:a16="http://schemas.microsoft.com/office/drawing/2014/main" id="{CA7DF63A-625D-D6E1-EC71-ABFE25CD6779}"/>
              </a:ext>
            </a:extLst>
          </xdr:cNvPr>
          <xdr:cNvSpPr>
            <a:spLocks noChangeArrowheads="1"/>
          </xdr:cNvSpPr>
        </xdr:nvSpPr>
        <xdr:spPr bwMode="auto">
          <a:xfrm>
            <a:off x="14907846" y="9770"/>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4" name="Rectangle 65">
            <a:extLst>
              <a:ext uri="{FF2B5EF4-FFF2-40B4-BE49-F238E27FC236}">
                <a16:creationId xmlns:a16="http://schemas.microsoft.com/office/drawing/2014/main" id="{35D4F830-1550-463D-E01E-16259BA24C29}"/>
              </a:ext>
            </a:extLst>
          </xdr:cNvPr>
          <xdr:cNvSpPr>
            <a:spLocks noChangeArrowheads="1"/>
          </xdr:cNvSpPr>
        </xdr:nvSpPr>
        <xdr:spPr bwMode="auto">
          <a:xfrm>
            <a:off x="14937153" y="1318843"/>
            <a:ext cx="3180520" cy="2784233"/>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R7</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年度：</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該当する全ての項目の「申請時（します）」「します」にチェックしてください。該当しないものは「該当しない」にチェックしてください。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・活動計画の最終年度：</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実施した内容を踏まえ、該当する全ての項目の「報告時（しました）」にチェックしてください。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en-US" altLang="ja-JP" sz="1000" b="0"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1" lang="ja-JP" altLang="en-US" sz="1000" b="0"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1" lang="en-US" altLang="ja-JP" sz="1000" b="0" i="0" u="none" strike="noStrike" kern="120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環境負荷低減のクロスコンプライアンス（みどりチェック）の取組が実施要件に追加されました。該当する項目の取組は毎年度実施する必要があります。</a:t>
            </a:r>
          </a:p>
          <a:p>
            <a:pPr marL="0" marR="0" lvl="0" indent="0" algn="l" defTabSz="914400" rtl="0" eaLnBrk="1" fontAlgn="base" latinLnBrk="0" hangingPunct="1">
              <a:lnSpc>
                <a:spcPct val="100000"/>
              </a:lnSpc>
              <a:spcBef>
                <a:spcPct val="0"/>
              </a:spcBef>
              <a:spcAft>
                <a:spcPct val="0"/>
              </a:spcAft>
              <a:buClrTx/>
              <a:buSzTx/>
              <a:buFontTx/>
              <a:buNone/>
              <a:tabLst/>
              <a:defRPr/>
            </a:pPr>
            <a:endParaRPr kumimoji="1" lang="ja-JP" altLang="ja-JP" sz="7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clientData fPrintsWithSheet="0"/>
  </xdr:twoCellAnchor>
</xdr:wsDr>
</file>

<file path=xl/drawings/drawing9.xml><?xml version="1.0" encoding="utf-8"?>
<xdr:wsDr xmlns:xdr="http://schemas.openxmlformats.org/drawingml/2006/spreadsheetDrawing" xmlns:a="http://schemas.openxmlformats.org/drawingml/2006/main">
  <xdr:oneCellAnchor>
    <xdr:from>
      <xdr:col>1</xdr:col>
      <xdr:colOff>694517</xdr:colOff>
      <xdr:row>60</xdr:row>
      <xdr:rowOff>282051</xdr:rowOff>
    </xdr:from>
    <xdr:ext cx="4224338" cy="3292261"/>
    <xdr:pic>
      <xdr:nvPicPr>
        <xdr:cNvPr id="2" name="図 1">
          <a:extLst>
            <a:ext uri="{FF2B5EF4-FFF2-40B4-BE49-F238E27FC236}">
              <a16:creationId xmlns:a16="http://schemas.microsoft.com/office/drawing/2014/main" id="{176BB20B-D418-4CD0-B94A-0784421C6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83" y="15366296"/>
          <a:ext cx="4224338" cy="32922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558800</xdr:colOff>
      <xdr:row>0</xdr:row>
      <xdr:rowOff>59534</xdr:rowOff>
    </xdr:from>
    <xdr:to>
      <xdr:col>25</xdr:col>
      <xdr:colOff>297656</xdr:colOff>
      <xdr:row>53</xdr:row>
      <xdr:rowOff>239596</xdr:rowOff>
    </xdr:to>
    <xdr:grpSp>
      <xdr:nvGrpSpPr>
        <xdr:cNvPr id="12" name="グループ化 11">
          <a:extLst>
            <a:ext uri="{FF2B5EF4-FFF2-40B4-BE49-F238E27FC236}">
              <a16:creationId xmlns:a16="http://schemas.microsoft.com/office/drawing/2014/main" id="{02B9BA90-EA0E-449C-AEF3-F090CDAD35C6}"/>
            </a:ext>
          </a:extLst>
        </xdr:cNvPr>
        <xdr:cNvGrpSpPr/>
      </xdr:nvGrpSpPr>
      <xdr:grpSpPr>
        <a:xfrm>
          <a:off x="7876241" y="59534"/>
          <a:ext cx="4949591" cy="13604709"/>
          <a:chOff x="7326057" y="133655"/>
          <a:chExt cx="4766212" cy="8836470"/>
        </a:xfrm>
      </xdr:grpSpPr>
      <xdr:grpSp>
        <xdr:nvGrpSpPr>
          <xdr:cNvPr id="13" name="グループ化 12">
            <a:extLst>
              <a:ext uri="{FF2B5EF4-FFF2-40B4-BE49-F238E27FC236}">
                <a16:creationId xmlns:a16="http://schemas.microsoft.com/office/drawing/2014/main" id="{A76D3F32-1F41-49E6-E918-FF3AA8D672BD}"/>
              </a:ext>
            </a:extLst>
          </xdr:cNvPr>
          <xdr:cNvGrpSpPr/>
        </xdr:nvGrpSpPr>
        <xdr:grpSpPr>
          <a:xfrm>
            <a:off x="7326057" y="1865856"/>
            <a:ext cx="4766212" cy="7104269"/>
            <a:chOff x="6715076" y="1866280"/>
            <a:chExt cx="3331849" cy="4677318"/>
          </a:xfrm>
        </xdr:grpSpPr>
        <xdr:sp macro="" textlink="">
          <xdr:nvSpPr>
            <xdr:cNvPr id="15" name="線吹き出し 2 (枠付き) 19">
              <a:extLst>
                <a:ext uri="{FF2B5EF4-FFF2-40B4-BE49-F238E27FC236}">
                  <a16:creationId xmlns:a16="http://schemas.microsoft.com/office/drawing/2014/main" id="{9260BB12-F105-C202-8F4C-BAA5EF6090CF}"/>
                </a:ext>
              </a:extLst>
            </xdr:cNvPr>
            <xdr:cNvSpPr/>
          </xdr:nvSpPr>
          <xdr:spPr>
            <a:xfrm>
              <a:off x="6715076" y="2496227"/>
              <a:ext cx="3331849" cy="546284"/>
            </a:xfrm>
            <a:prstGeom prst="borderCallout2">
              <a:avLst>
                <a:gd name="adj1" fmla="val 53291"/>
                <a:gd name="adj2" fmla="val 413"/>
                <a:gd name="adj3" fmla="val -178023"/>
                <a:gd name="adj4" fmla="val -93543"/>
                <a:gd name="adj5" fmla="val -135738"/>
                <a:gd name="adj6" fmla="val -13625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「役職名」は、活動組織における役職名を記載してください。</a:t>
              </a:r>
            </a:p>
          </xdr:txBody>
        </xdr:sp>
        <xdr:sp macro="" textlink="">
          <xdr:nvSpPr>
            <xdr:cNvPr id="16" name="Rectangle 65">
              <a:extLst>
                <a:ext uri="{FF2B5EF4-FFF2-40B4-BE49-F238E27FC236}">
                  <a16:creationId xmlns:a16="http://schemas.microsoft.com/office/drawing/2014/main" id="{2C834FA6-09C1-FB05-1BD1-70BCD45D823B}"/>
                </a:ext>
              </a:extLst>
            </xdr:cNvPr>
            <xdr:cNvSpPr>
              <a:spLocks noChangeArrowheads="1"/>
            </xdr:cNvSpPr>
          </xdr:nvSpPr>
          <xdr:spPr bwMode="auto">
            <a:xfrm>
              <a:off x="6717678" y="1866280"/>
              <a:ext cx="3327966" cy="536874"/>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設立総会の開催等により、活動組織に参加することについて構成員の了解を得てください。</a:t>
              </a:r>
              <a:endPar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7" name="線吹き出し 2 (枠付き) 19">
              <a:extLst>
                <a:ext uri="{FF2B5EF4-FFF2-40B4-BE49-F238E27FC236}">
                  <a16:creationId xmlns:a16="http://schemas.microsoft.com/office/drawing/2014/main" id="{72FE9358-8820-449E-3594-B71D0971E3A7}"/>
                </a:ext>
              </a:extLst>
            </xdr:cNvPr>
            <xdr:cNvSpPr/>
          </xdr:nvSpPr>
          <xdr:spPr>
            <a:xfrm>
              <a:off x="6736009" y="3155380"/>
              <a:ext cx="3288461" cy="562934"/>
            </a:xfrm>
            <a:prstGeom prst="borderCallout2">
              <a:avLst>
                <a:gd name="adj1" fmla="val 53291"/>
                <a:gd name="adj2" fmla="val 413"/>
                <a:gd name="adj3" fmla="val 35551"/>
                <a:gd name="adj4" fmla="val -8528"/>
                <a:gd name="adj5" fmla="val -79521"/>
                <a:gd name="adj6" fmla="val -6117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「備考」は、必要に応じて所属集落や団体名等を記載します。</a:t>
              </a:r>
            </a:p>
          </xdr:txBody>
        </xdr:sp>
        <xdr:sp macro="" textlink="">
          <xdr:nvSpPr>
            <xdr:cNvPr id="18" name="線吹き出し 2 (枠付き) 19">
              <a:extLst>
                <a:ext uri="{FF2B5EF4-FFF2-40B4-BE49-F238E27FC236}">
                  <a16:creationId xmlns:a16="http://schemas.microsoft.com/office/drawing/2014/main" id="{CC8EA39B-BE45-B9AE-6797-4FB84C3EDB9B}"/>
                </a:ext>
              </a:extLst>
            </xdr:cNvPr>
            <xdr:cNvSpPr/>
          </xdr:nvSpPr>
          <xdr:spPr>
            <a:xfrm>
              <a:off x="6723488" y="3811605"/>
              <a:ext cx="3297986" cy="630681"/>
            </a:xfrm>
            <a:prstGeom prst="borderCallout2">
              <a:avLst>
                <a:gd name="adj1" fmla="val 53291"/>
                <a:gd name="adj2" fmla="val 413"/>
                <a:gd name="adj3" fmla="val 46465"/>
                <a:gd name="adj4" fmla="val -8293"/>
                <a:gd name="adj5" fmla="val -86180"/>
                <a:gd name="adj6" fmla="val -3748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・住所欄を削除しました。</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・「活動支援班」のメンバーになっている場合、本欄に○を付けてください。</a:t>
              </a:r>
            </a:p>
          </xdr:txBody>
        </xdr:sp>
        <xdr:sp macro="" textlink="">
          <xdr:nvSpPr>
            <xdr:cNvPr id="19" name="線吹き出し 2 (枠付き) 19">
              <a:extLst>
                <a:ext uri="{FF2B5EF4-FFF2-40B4-BE49-F238E27FC236}">
                  <a16:creationId xmlns:a16="http://schemas.microsoft.com/office/drawing/2014/main" id="{2A3D5A38-4D72-F4EA-DB01-62BE0AA281B5}"/>
                </a:ext>
              </a:extLst>
            </xdr:cNvPr>
            <xdr:cNvSpPr/>
          </xdr:nvSpPr>
          <xdr:spPr>
            <a:xfrm>
              <a:off x="6737750" y="5176894"/>
              <a:ext cx="3297986" cy="569105"/>
            </a:xfrm>
            <a:prstGeom prst="borderCallout2">
              <a:avLst>
                <a:gd name="adj1" fmla="val 53291"/>
                <a:gd name="adj2" fmla="val 413"/>
                <a:gd name="adj3" fmla="val -18201"/>
                <a:gd name="adj4" fmla="val -99525"/>
                <a:gd name="adj5" fmla="val 79425"/>
                <a:gd name="adj6" fmla="val -13863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「分類」欄は、該当するものをリストから選択してください。</a:t>
              </a:r>
            </a:p>
          </xdr:txBody>
        </xdr:sp>
        <xdr:sp macro="" textlink="">
          <xdr:nvSpPr>
            <xdr:cNvPr id="20" name="線吹き出し 2 (枠付き) 19">
              <a:extLst>
                <a:ext uri="{FF2B5EF4-FFF2-40B4-BE49-F238E27FC236}">
                  <a16:creationId xmlns:a16="http://schemas.microsoft.com/office/drawing/2014/main" id="{F8369ECC-B679-B154-E3B4-3A2B6DB128F7}"/>
                </a:ext>
              </a:extLst>
            </xdr:cNvPr>
            <xdr:cNvSpPr/>
          </xdr:nvSpPr>
          <xdr:spPr>
            <a:xfrm>
              <a:off x="6721707" y="5830147"/>
              <a:ext cx="3288461" cy="713451"/>
            </a:xfrm>
            <a:prstGeom prst="borderCallout2">
              <a:avLst>
                <a:gd name="adj1" fmla="val 53291"/>
                <a:gd name="adj2" fmla="val 413"/>
                <a:gd name="adj3" fmla="val 56201"/>
                <a:gd name="adj4" fmla="val -9234"/>
                <a:gd name="adj5" fmla="val -1491"/>
                <a:gd name="adj6" fmla="val -11392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団体の場合、「氏名」欄には団体の代表者氏名及び団体における役職名を記載し、備考欄に団体名を記載してください。</a:t>
              </a:r>
            </a:p>
          </xdr:txBody>
        </xdr:sp>
      </xdr:grpSp>
      <xdr:sp macro="" textlink="">
        <xdr:nvSpPr>
          <xdr:cNvPr id="14" name="Rectangle 65">
            <a:extLst>
              <a:ext uri="{FF2B5EF4-FFF2-40B4-BE49-F238E27FC236}">
                <a16:creationId xmlns:a16="http://schemas.microsoft.com/office/drawing/2014/main" id="{962C9E2E-EF52-892D-3CBD-951A26B09DC5}"/>
              </a:ext>
            </a:extLst>
          </xdr:cNvPr>
          <xdr:cNvSpPr>
            <a:spLocks noChangeArrowheads="1"/>
          </xdr:cNvSpPr>
        </xdr:nvSpPr>
        <xdr:spPr bwMode="auto">
          <a:xfrm>
            <a:off x="7359040" y="133655"/>
            <a:ext cx="3156192" cy="703124"/>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8.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855B-B721-4A15-893E-81882AC9B9DA}">
  <sheetPr codeName="Sheet1"/>
  <dimension ref="A1:IX61"/>
  <sheetViews>
    <sheetView showGridLines="0" tabSelected="1" view="pageBreakPreview" zoomScale="85" zoomScaleNormal="100" zoomScaleSheetLayoutView="85" workbookViewId="0">
      <selection activeCell="D3" sqref="D3"/>
    </sheetView>
  </sheetViews>
  <sheetFormatPr defaultColWidth="9" defaultRowHeight="18.75" x14ac:dyDescent="0.15"/>
  <cols>
    <col min="1" max="2" width="2.875" style="7" customWidth="1"/>
    <col min="3" max="3" width="13" style="7" customWidth="1"/>
    <col min="4" max="4" width="13.875" style="7" customWidth="1"/>
    <col min="5" max="5" width="54.125" style="7" customWidth="1"/>
    <col min="6" max="6" width="2.625" style="7" customWidth="1"/>
    <col min="7" max="7" width="5.875" style="7" customWidth="1"/>
    <col min="8" max="16384" width="9" style="7"/>
  </cols>
  <sheetData>
    <row r="1" spans="1:258" ht="24" customHeight="1" thickBot="1" x14ac:dyDescent="0.2">
      <c r="A1" s="305" t="s">
        <v>515</v>
      </c>
      <c r="B1" s="305"/>
      <c r="C1" s="305"/>
      <c r="D1" s="118"/>
      <c r="E1" s="118"/>
      <c r="F1" s="118"/>
    </row>
    <row r="2" spans="1:258" ht="21" customHeight="1" x14ac:dyDescent="0.15">
      <c r="B2" s="306" t="s">
        <v>514</v>
      </c>
      <c r="C2" s="307"/>
      <c r="D2" s="332" t="s">
        <v>1215</v>
      </c>
      <c r="E2" s="308" t="s">
        <v>513</v>
      </c>
    </row>
    <row r="3" spans="1:258" ht="21" customHeight="1" x14ac:dyDescent="0.15">
      <c r="B3" s="309" t="s">
        <v>512</v>
      </c>
      <c r="C3" s="310"/>
      <c r="D3" s="333" t="s">
        <v>1096</v>
      </c>
      <c r="E3" s="311" t="s">
        <v>511</v>
      </c>
    </row>
    <row r="4" spans="1:258" ht="21" customHeight="1" x14ac:dyDescent="0.15">
      <c r="B4" s="309" t="s">
        <v>510</v>
      </c>
      <c r="C4" s="310"/>
      <c r="D4" s="797" t="s">
        <v>1179</v>
      </c>
      <c r="E4" s="798"/>
    </row>
    <row r="5" spans="1:258" ht="21" customHeight="1" x14ac:dyDescent="0.15">
      <c r="B5" s="309" t="s">
        <v>509</v>
      </c>
      <c r="C5" s="310"/>
      <c r="D5" s="443" t="s">
        <v>1095</v>
      </c>
      <c r="E5" s="312"/>
    </row>
    <row r="6" spans="1:258" ht="21" customHeight="1" thickBot="1" x14ac:dyDescent="0.2">
      <c r="B6" s="313" t="s">
        <v>508</v>
      </c>
      <c r="C6" s="314"/>
      <c r="D6" s="799" t="s">
        <v>1180</v>
      </c>
      <c r="E6" s="800"/>
    </row>
    <row r="7" spans="1:258" ht="6.75" customHeight="1" x14ac:dyDescent="0.15"/>
    <row r="8" spans="1:258" ht="24" customHeight="1" x14ac:dyDescent="0.15">
      <c r="A8" s="305" t="s">
        <v>507</v>
      </c>
      <c r="B8" s="118"/>
      <c r="C8" s="118"/>
      <c r="D8" s="118"/>
      <c r="E8" s="118"/>
      <c r="F8" s="118"/>
    </row>
    <row r="9" spans="1:258" ht="18" customHeight="1" x14ac:dyDescent="0.15">
      <c r="B9" s="796" t="s">
        <v>506</v>
      </c>
      <c r="C9" s="796"/>
      <c r="D9" s="796"/>
      <c r="E9" s="796"/>
    </row>
    <row r="10" spans="1:258" ht="34.5" customHeight="1" x14ac:dyDescent="0.15">
      <c r="B10" s="796" t="s">
        <v>505</v>
      </c>
      <c r="C10" s="796"/>
      <c r="D10" s="796"/>
      <c r="E10" s="796"/>
    </row>
    <row r="11" spans="1:258" ht="18" customHeight="1" x14ac:dyDescent="0.15">
      <c r="B11" s="807" t="s">
        <v>504</v>
      </c>
      <c r="C11" s="807"/>
      <c r="D11" s="807"/>
      <c r="E11" s="807"/>
    </row>
    <row r="12" spans="1:258" ht="34.5" customHeight="1" x14ac:dyDescent="0.15">
      <c r="B12" s="808" t="s">
        <v>1132</v>
      </c>
      <c r="C12" s="808"/>
      <c r="D12" s="808"/>
      <c r="E12" s="808"/>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3"/>
      <c r="AM12" s="793"/>
      <c r="AN12" s="793"/>
      <c r="AO12" s="793"/>
      <c r="AP12" s="793"/>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3"/>
      <c r="BZ12" s="793"/>
      <c r="CA12" s="793"/>
      <c r="CB12" s="793"/>
      <c r="CC12" s="793"/>
      <c r="CD12" s="793"/>
      <c r="CE12" s="793"/>
      <c r="CF12" s="793"/>
      <c r="CG12" s="793"/>
      <c r="CH12" s="793"/>
      <c r="CI12" s="793"/>
      <c r="CJ12" s="793"/>
      <c r="CK12" s="793"/>
      <c r="CL12" s="793"/>
      <c r="CM12" s="793"/>
      <c r="CN12" s="793"/>
      <c r="CO12" s="793"/>
      <c r="CP12" s="793"/>
      <c r="CQ12" s="793"/>
      <c r="CR12" s="793"/>
      <c r="CS12" s="793"/>
      <c r="CT12" s="793"/>
      <c r="CU12" s="793"/>
      <c r="CV12" s="793"/>
      <c r="CW12" s="793"/>
      <c r="CX12" s="793"/>
      <c r="CY12" s="793"/>
      <c r="CZ12" s="793"/>
      <c r="DA12" s="793"/>
      <c r="DB12" s="793"/>
      <c r="DC12" s="793"/>
      <c r="DD12" s="793"/>
      <c r="DE12" s="793"/>
      <c r="DF12" s="793"/>
      <c r="DG12" s="793"/>
      <c r="DH12" s="793"/>
      <c r="DI12" s="793"/>
      <c r="DJ12" s="793"/>
      <c r="DK12" s="793"/>
      <c r="DL12" s="793"/>
      <c r="DM12" s="793"/>
      <c r="DN12" s="793"/>
      <c r="DO12" s="793"/>
      <c r="DP12" s="793"/>
      <c r="DQ12" s="793"/>
      <c r="DR12" s="793"/>
      <c r="DS12" s="793"/>
      <c r="DT12" s="793"/>
      <c r="DU12" s="793"/>
      <c r="DV12" s="793"/>
      <c r="DW12" s="793"/>
      <c r="DX12" s="793"/>
      <c r="DY12" s="793"/>
      <c r="DZ12" s="793"/>
      <c r="EA12" s="793"/>
      <c r="EB12" s="793"/>
      <c r="EC12" s="793"/>
      <c r="ED12" s="793"/>
      <c r="EE12" s="793"/>
      <c r="EF12" s="793"/>
      <c r="EG12" s="793"/>
      <c r="EH12" s="793"/>
      <c r="EI12" s="793"/>
      <c r="EJ12" s="793"/>
      <c r="EK12" s="793"/>
      <c r="EL12" s="793"/>
      <c r="EM12" s="793"/>
      <c r="EN12" s="793"/>
      <c r="EO12" s="793"/>
      <c r="EP12" s="793"/>
      <c r="EQ12" s="793"/>
      <c r="ER12" s="793"/>
      <c r="ES12" s="793"/>
      <c r="ET12" s="793"/>
      <c r="EU12" s="793"/>
      <c r="EV12" s="793"/>
      <c r="EW12" s="793"/>
      <c r="EX12" s="793"/>
      <c r="EY12" s="793"/>
      <c r="EZ12" s="793"/>
      <c r="FA12" s="793"/>
      <c r="FB12" s="793"/>
      <c r="FC12" s="793"/>
      <c r="FD12" s="793"/>
      <c r="FE12" s="793"/>
      <c r="FF12" s="793"/>
      <c r="FG12" s="793"/>
      <c r="FH12" s="793"/>
      <c r="FI12" s="793"/>
      <c r="FJ12" s="793"/>
      <c r="FK12" s="793"/>
      <c r="FL12" s="793"/>
      <c r="FM12" s="793"/>
      <c r="FN12" s="793"/>
      <c r="FO12" s="793"/>
      <c r="FP12" s="793"/>
      <c r="FQ12" s="793"/>
      <c r="FR12" s="793"/>
      <c r="FS12" s="793"/>
      <c r="FT12" s="793"/>
      <c r="FU12" s="793"/>
      <c r="FV12" s="793"/>
      <c r="FW12" s="793"/>
      <c r="FX12" s="793"/>
      <c r="FY12" s="793"/>
      <c r="FZ12" s="793"/>
      <c r="GA12" s="793"/>
      <c r="GB12" s="793"/>
      <c r="GC12" s="793"/>
      <c r="GD12" s="793"/>
      <c r="GE12" s="793"/>
      <c r="GF12" s="793"/>
      <c r="GG12" s="793"/>
      <c r="GH12" s="793"/>
      <c r="GI12" s="793"/>
      <c r="GJ12" s="793"/>
      <c r="GK12" s="793"/>
      <c r="GL12" s="793"/>
      <c r="GM12" s="793"/>
      <c r="GN12" s="793"/>
      <c r="GO12" s="793"/>
      <c r="GP12" s="793"/>
      <c r="GQ12" s="793"/>
      <c r="GR12" s="793"/>
      <c r="GS12" s="793"/>
      <c r="GT12" s="793"/>
      <c r="GU12" s="793"/>
      <c r="GV12" s="793"/>
      <c r="GW12" s="793"/>
      <c r="GX12" s="793"/>
      <c r="GY12" s="793"/>
      <c r="GZ12" s="793"/>
      <c r="HA12" s="793"/>
      <c r="HB12" s="793"/>
      <c r="HC12" s="793"/>
      <c r="HD12" s="793"/>
      <c r="HE12" s="793"/>
      <c r="HF12" s="793"/>
      <c r="HG12" s="793"/>
      <c r="HH12" s="793"/>
      <c r="HI12" s="793"/>
      <c r="HJ12" s="793"/>
      <c r="HK12" s="793"/>
      <c r="HL12" s="793"/>
      <c r="HM12" s="793"/>
      <c r="HN12" s="793"/>
      <c r="HO12" s="793"/>
      <c r="HP12" s="793"/>
      <c r="HQ12" s="793"/>
      <c r="HR12" s="793"/>
      <c r="HS12" s="793"/>
      <c r="HT12" s="793"/>
      <c r="HU12" s="793"/>
      <c r="HV12" s="793"/>
      <c r="HW12" s="793"/>
      <c r="HX12" s="793"/>
      <c r="HY12" s="793"/>
      <c r="HZ12" s="793"/>
      <c r="IA12" s="793"/>
      <c r="IB12" s="793"/>
      <c r="IC12" s="793"/>
      <c r="ID12" s="793"/>
      <c r="IE12" s="793"/>
      <c r="IF12" s="793"/>
      <c r="IG12" s="793"/>
      <c r="IH12" s="793"/>
      <c r="II12" s="793"/>
      <c r="IJ12" s="793"/>
      <c r="IK12" s="793"/>
      <c r="IL12" s="793"/>
      <c r="IM12" s="793"/>
      <c r="IN12" s="793"/>
      <c r="IO12" s="793"/>
      <c r="IP12" s="793"/>
      <c r="IQ12" s="793"/>
      <c r="IR12" s="793"/>
      <c r="IS12" s="793"/>
      <c r="IT12" s="793"/>
      <c r="IU12" s="793"/>
      <c r="IV12" s="793"/>
      <c r="IW12" s="793"/>
      <c r="IX12" s="793"/>
    </row>
    <row r="13" spans="1:258" ht="34.5" customHeight="1" x14ac:dyDescent="0.15">
      <c r="B13" s="796" t="s">
        <v>503</v>
      </c>
      <c r="C13" s="796"/>
      <c r="D13" s="796"/>
      <c r="E13" s="796"/>
      <c r="I13" s="793"/>
      <c r="J13" s="793"/>
      <c r="K13" s="793"/>
      <c r="L13" s="793"/>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3"/>
      <c r="AM13" s="793"/>
      <c r="AN13" s="793"/>
      <c r="AO13" s="793"/>
      <c r="AP13" s="793"/>
      <c r="AQ13" s="793"/>
      <c r="AR13" s="793"/>
      <c r="AS13" s="793"/>
      <c r="AT13" s="793"/>
      <c r="AU13" s="793"/>
      <c r="AV13" s="793"/>
      <c r="AW13" s="793"/>
      <c r="AX13" s="793"/>
      <c r="AY13" s="793"/>
      <c r="AZ13" s="793"/>
      <c r="BA13" s="793"/>
      <c r="BB13" s="793"/>
      <c r="BC13" s="793"/>
      <c r="BD13" s="793"/>
      <c r="BE13" s="793"/>
      <c r="BF13" s="793"/>
      <c r="BG13" s="793"/>
      <c r="BH13" s="793"/>
      <c r="BI13" s="793"/>
      <c r="BJ13" s="793"/>
      <c r="BK13" s="793"/>
      <c r="BL13" s="793"/>
      <c r="BM13" s="793"/>
      <c r="BN13" s="793"/>
      <c r="BO13" s="793"/>
      <c r="BP13" s="793"/>
      <c r="BQ13" s="793"/>
      <c r="BR13" s="793"/>
      <c r="BS13" s="793"/>
      <c r="BT13" s="793"/>
      <c r="BU13" s="793"/>
      <c r="BV13" s="793"/>
      <c r="BW13" s="793"/>
      <c r="BX13" s="793"/>
      <c r="BY13" s="793"/>
      <c r="BZ13" s="793"/>
      <c r="CA13" s="793"/>
      <c r="CB13" s="793"/>
      <c r="CC13" s="793"/>
      <c r="CD13" s="793"/>
      <c r="CE13" s="793"/>
      <c r="CF13" s="793"/>
      <c r="CG13" s="793"/>
      <c r="CH13" s="793"/>
      <c r="CI13" s="793"/>
      <c r="CJ13" s="793"/>
      <c r="CK13" s="793"/>
      <c r="CL13" s="793"/>
      <c r="CM13" s="793"/>
      <c r="CN13" s="793"/>
      <c r="CO13" s="793"/>
      <c r="CP13" s="793"/>
      <c r="CQ13" s="793"/>
      <c r="CR13" s="793"/>
      <c r="CS13" s="793"/>
      <c r="CT13" s="793"/>
      <c r="CU13" s="793"/>
      <c r="CV13" s="793"/>
      <c r="CW13" s="793"/>
      <c r="CX13" s="793"/>
      <c r="CY13" s="793"/>
      <c r="CZ13" s="793"/>
      <c r="DA13" s="793"/>
      <c r="DB13" s="793"/>
      <c r="DC13" s="793"/>
      <c r="DD13" s="793"/>
      <c r="DE13" s="793"/>
      <c r="DF13" s="793"/>
      <c r="DG13" s="793"/>
      <c r="DH13" s="793"/>
      <c r="DI13" s="793"/>
      <c r="DJ13" s="793"/>
      <c r="DK13" s="793"/>
      <c r="DL13" s="793"/>
      <c r="DM13" s="793"/>
      <c r="DN13" s="793"/>
      <c r="DO13" s="793"/>
      <c r="DP13" s="793"/>
      <c r="DQ13" s="793"/>
      <c r="DR13" s="793"/>
      <c r="DS13" s="793"/>
      <c r="DT13" s="793"/>
      <c r="DU13" s="793"/>
      <c r="DV13" s="793"/>
      <c r="DW13" s="793"/>
      <c r="DX13" s="793"/>
      <c r="DY13" s="793"/>
      <c r="DZ13" s="793"/>
      <c r="EA13" s="793"/>
      <c r="EB13" s="793"/>
      <c r="EC13" s="793"/>
      <c r="ED13" s="793"/>
      <c r="EE13" s="793"/>
      <c r="EF13" s="793"/>
      <c r="EG13" s="793"/>
      <c r="EH13" s="793"/>
      <c r="EI13" s="793"/>
      <c r="EJ13" s="793"/>
      <c r="EK13" s="793"/>
      <c r="EL13" s="793"/>
      <c r="EM13" s="793"/>
      <c r="EN13" s="793"/>
      <c r="EO13" s="793"/>
      <c r="EP13" s="793"/>
      <c r="EQ13" s="793"/>
      <c r="ER13" s="793"/>
      <c r="ES13" s="793"/>
      <c r="ET13" s="793"/>
      <c r="EU13" s="793"/>
      <c r="EV13" s="793"/>
      <c r="EW13" s="793"/>
      <c r="EX13" s="793"/>
      <c r="EY13" s="793"/>
      <c r="EZ13" s="793"/>
      <c r="FA13" s="793"/>
      <c r="FB13" s="793"/>
      <c r="FC13" s="793"/>
      <c r="FD13" s="793"/>
      <c r="FE13" s="793"/>
      <c r="FF13" s="793"/>
      <c r="FG13" s="793"/>
      <c r="FH13" s="793"/>
      <c r="FI13" s="793"/>
      <c r="FJ13" s="793"/>
      <c r="FK13" s="793"/>
      <c r="FL13" s="793"/>
      <c r="FM13" s="793"/>
      <c r="FN13" s="793"/>
      <c r="FO13" s="793"/>
      <c r="FP13" s="793"/>
      <c r="FQ13" s="793"/>
      <c r="FR13" s="793"/>
      <c r="FS13" s="793"/>
      <c r="FT13" s="793"/>
      <c r="FU13" s="793"/>
      <c r="FV13" s="793"/>
      <c r="FW13" s="793"/>
      <c r="FX13" s="793"/>
      <c r="FY13" s="793"/>
      <c r="FZ13" s="793"/>
      <c r="GA13" s="793"/>
      <c r="GB13" s="793"/>
      <c r="GC13" s="793"/>
      <c r="GD13" s="793"/>
      <c r="GE13" s="793"/>
      <c r="GF13" s="793"/>
      <c r="GG13" s="793"/>
      <c r="GH13" s="793"/>
      <c r="GI13" s="793"/>
      <c r="GJ13" s="793"/>
      <c r="GK13" s="793"/>
      <c r="GL13" s="793"/>
      <c r="GM13" s="793"/>
      <c r="GN13" s="793"/>
      <c r="GO13" s="793"/>
      <c r="GP13" s="793"/>
      <c r="GQ13" s="793"/>
      <c r="GR13" s="793"/>
      <c r="GS13" s="793"/>
      <c r="GT13" s="793"/>
      <c r="GU13" s="793"/>
      <c r="GV13" s="793"/>
      <c r="GW13" s="793"/>
      <c r="GX13" s="793"/>
      <c r="GY13" s="793"/>
      <c r="GZ13" s="793"/>
      <c r="HA13" s="793"/>
      <c r="HB13" s="793"/>
      <c r="HC13" s="793"/>
      <c r="HD13" s="793"/>
      <c r="HE13" s="793"/>
      <c r="HF13" s="793"/>
      <c r="HG13" s="793"/>
      <c r="HH13" s="793"/>
      <c r="HI13" s="793"/>
      <c r="HJ13" s="793"/>
      <c r="HK13" s="793"/>
      <c r="HL13" s="793"/>
      <c r="HM13" s="793"/>
      <c r="HN13" s="793"/>
      <c r="HO13" s="793"/>
      <c r="HP13" s="793"/>
      <c r="HQ13" s="793"/>
      <c r="HR13" s="793"/>
      <c r="HS13" s="793"/>
      <c r="HT13" s="793"/>
      <c r="HU13" s="793"/>
      <c r="HV13" s="793"/>
      <c r="HW13" s="793"/>
      <c r="HX13" s="793"/>
      <c r="HY13" s="793"/>
      <c r="HZ13" s="793"/>
      <c r="IA13" s="793"/>
      <c r="IB13" s="793"/>
      <c r="IC13" s="793"/>
      <c r="ID13" s="793"/>
      <c r="IE13" s="793"/>
      <c r="IF13" s="793"/>
      <c r="IG13" s="793"/>
      <c r="IH13" s="793"/>
      <c r="II13" s="793"/>
      <c r="IJ13" s="793"/>
      <c r="IK13" s="793"/>
      <c r="IL13" s="793"/>
      <c r="IM13" s="793"/>
      <c r="IN13" s="793"/>
      <c r="IO13" s="793"/>
      <c r="IP13" s="793"/>
      <c r="IQ13" s="793"/>
      <c r="IR13" s="793"/>
      <c r="IS13" s="793"/>
      <c r="IT13" s="793"/>
      <c r="IU13" s="793"/>
      <c r="IV13" s="793"/>
      <c r="IW13" s="793"/>
      <c r="IX13" s="793"/>
    </row>
    <row r="14" spans="1:258" ht="34.5" customHeight="1" x14ac:dyDescent="0.15">
      <c r="B14" s="796" t="s">
        <v>1133</v>
      </c>
      <c r="C14" s="796"/>
      <c r="D14" s="796"/>
      <c r="E14" s="796"/>
    </row>
    <row r="15" spans="1:258" ht="18" customHeight="1" x14ac:dyDescent="0.15">
      <c r="B15" s="796" t="s">
        <v>502</v>
      </c>
      <c r="C15" s="796"/>
      <c r="D15" s="796"/>
      <c r="E15" s="796"/>
    </row>
    <row r="16" spans="1:258" ht="6.75" customHeight="1" x14ac:dyDescent="0.15"/>
    <row r="17" spans="1:258" ht="23.25" customHeight="1" x14ac:dyDescent="0.15">
      <c r="A17" s="305" t="s">
        <v>501</v>
      </c>
      <c r="B17" s="305"/>
      <c r="C17" s="118"/>
      <c r="D17" s="305"/>
      <c r="E17" s="305"/>
      <c r="F17" s="118"/>
      <c r="G17" s="118"/>
      <c r="H17" s="118"/>
      <c r="I17" s="793"/>
      <c r="J17" s="793"/>
      <c r="K17" s="793"/>
      <c r="L17" s="793"/>
      <c r="M17" s="793"/>
      <c r="N17" s="793"/>
      <c r="O17" s="793"/>
      <c r="P17" s="793"/>
      <c r="Q17" s="793"/>
      <c r="R17" s="793"/>
      <c r="S17" s="793"/>
      <c r="T17" s="793"/>
      <c r="U17" s="793"/>
      <c r="V17" s="793"/>
      <c r="W17" s="793"/>
      <c r="X17" s="793"/>
      <c r="Y17" s="793"/>
      <c r="Z17" s="793"/>
      <c r="AA17" s="793"/>
      <c r="AB17" s="793"/>
      <c r="AC17" s="793"/>
      <c r="AD17" s="793"/>
      <c r="AE17" s="793"/>
      <c r="AF17" s="793"/>
      <c r="AG17" s="793"/>
      <c r="AH17" s="793"/>
      <c r="AI17" s="793"/>
      <c r="AJ17" s="793"/>
      <c r="AK17" s="793"/>
      <c r="AL17" s="793"/>
      <c r="AM17" s="793"/>
      <c r="AN17" s="793"/>
      <c r="AO17" s="793"/>
      <c r="AP17" s="793"/>
      <c r="AQ17" s="793"/>
      <c r="AR17" s="793"/>
      <c r="AS17" s="793"/>
      <c r="AT17" s="793"/>
      <c r="AU17" s="793"/>
      <c r="AV17" s="793"/>
      <c r="AW17" s="793"/>
      <c r="AX17" s="793"/>
      <c r="AY17" s="793"/>
      <c r="AZ17" s="793"/>
      <c r="BA17" s="793"/>
      <c r="BB17" s="793"/>
      <c r="BC17" s="793"/>
      <c r="BD17" s="793"/>
      <c r="BE17" s="793"/>
      <c r="BF17" s="793"/>
      <c r="BG17" s="793"/>
      <c r="BH17" s="793"/>
      <c r="BI17" s="793"/>
      <c r="BJ17" s="793"/>
      <c r="BK17" s="793"/>
      <c r="BL17" s="793"/>
      <c r="BM17" s="793"/>
      <c r="BN17" s="793"/>
      <c r="BO17" s="793"/>
      <c r="BP17" s="793"/>
      <c r="BQ17" s="793"/>
      <c r="BR17" s="793"/>
      <c r="BS17" s="793"/>
      <c r="BT17" s="793"/>
      <c r="BU17" s="793"/>
      <c r="BV17" s="793"/>
      <c r="BW17" s="793"/>
      <c r="BX17" s="793"/>
      <c r="BY17" s="793"/>
      <c r="BZ17" s="793"/>
      <c r="CA17" s="793"/>
      <c r="CB17" s="793"/>
      <c r="CC17" s="793"/>
      <c r="CD17" s="793"/>
      <c r="CE17" s="793"/>
      <c r="CF17" s="793"/>
      <c r="CG17" s="793"/>
      <c r="CH17" s="793"/>
      <c r="CI17" s="793"/>
      <c r="CJ17" s="793"/>
      <c r="CK17" s="793"/>
      <c r="CL17" s="793"/>
      <c r="CM17" s="793"/>
      <c r="CN17" s="793"/>
      <c r="CO17" s="793"/>
      <c r="CP17" s="793"/>
      <c r="CQ17" s="793"/>
      <c r="CR17" s="793"/>
      <c r="CS17" s="793"/>
      <c r="CT17" s="793"/>
      <c r="CU17" s="793"/>
      <c r="CV17" s="793"/>
      <c r="CW17" s="793"/>
      <c r="CX17" s="793"/>
      <c r="CY17" s="793"/>
      <c r="CZ17" s="793"/>
      <c r="DA17" s="793"/>
      <c r="DB17" s="793"/>
      <c r="DC17" s="793"/>
      <c r="DD17" s="793"/>
      <c r="DE17" s="793"/>
      <c r="DF17" s="793"/>
      <c r="DG17" s="793"/>
      <c r="DH17" s="793"/>
      <c r="DI17" s="793"/>
      <c r="DJ17" s="793"/>
      <c r="DK17" s="793"/>
      <c r="DL17" s="793"/>
      <c r="DM17" s="793"/>
      <c r="DN17" s="793"/>
      <c r="DO17" s="793"/>
      <c r="DP17" s="793"/>
      <c r="DQ17" s="793"/>
      <c r="DR17" s="793"/>
      <c r="DS17" s="793"/>
      <c r="DT17" s="793"/>
      <c r="DU17" s="793"/>
      <c r="DV17" s="793"/>
      <c r="DW17" s="793"/>
      <c r="DX17" s="793"/>
      <c r="DY17" s="793"/>
      <c r="DZ17" s="793"/>
      <c r="EA17" s="793"/>
      <c r="EB17" s="793"/>
      <c r="EC17" s="793"/>
      <c r="ED17" s="793"/>
      <c r="EE17" s="793"/>
      <c r="EF17" s="793"/>
      <c r="EG17" s="793"/>
      <c r="EH17" s="793"/>
      <c r="EI17" s="793"/>
      <c r="EJ17" s="793"/>
      <c r="EK17" s="793"/>
      <c r="EL17" s="793"/>
      <c r="EM17" s="793"/>
      <c r="EN17" s="793"/>
      <c r="EO17" s="793"/>
      <c r="EP17" s="793"/>
      <c r="EQ17" s="793"/>
      <c r="ER17" s="793"/>
      <c r="ES17" s="793"/>
      <c r="ET17" s="793"/>
      <c r="EU17" s="793"/>
      <c r="EV17" s="793"/>
      <c r="EW17" s="793"/>
      <c r="EX17" s="793"/>
      <c r="EY17" s="793"/>
      <c r="EZ17" s="793"/>
      <c r="FA17" s="793"/>
      <c r="FB17" s="793"/>
      <c r="FC17" s="793"/>
      <c r="FD17" s="793"/>
      <c r="FE17" s="793"/>
      <c r="FF17" s="793"/>
      <c r="FG17" s="793"/>
      <c r="FH17" s="793"/>
      <c r="FI17" s="793"/>
      <c r="FJ17" s="793"/>
      <c r="FK17" s="793"/>
      <c r="FL17" s="793"/>
      <c r="FM17" s="793"/>
      <c r="FN17" s="793"/>
      <c r="FO17" s="793"/>
      <c r="FP17" s="793"/>
      <c r="FQ17" s="793"/>
      <c r="FR17" s="793"/>
      <c r="FS17" s="793"/>
      <c r="FT17" s="793"/>
      <c r="FU17" s="793"/>
      <c r="FV17" s="793"/>
      <c r="FW17" s="793"/>
      <c r="FX17" s="793"/>
      <c r="FY17" s="793"/>
      <c r="FZ17" s="793"/>
      <c r="GA17" s="793"/>
      <c r="GB17" s="793"/>
      <c r="GC17" s="793"/>
      <c r="GD17" s="793"/>
      <c r="GE17" s="793"/>
      <c r="GF17" s="793"/>
      <c r="GG17" s="793"/>
      <c r="GH17" s="793"/>
      <c r="GI17" s="793"/>
      <c r="GJ17" s="793"/>
      <c r="GK17" s="793"/>
      <c r="GL17" s="793"/>
      <c r="GM17" s="793"/>
      <c r="GN17" s="793"/>
      <c r="GO17" s="793"/>
      <c r="GP17" s="793"/>
      <c r="GQ17" s="793"/>
      <c r="GR17" s="793"/>
      <c r="GS17" s="793"/>
      <c r="GT17" s="793"/>
      <c r="GU17" s="793"/>
      <c r="GV17" s="793"/>
      <c r="GW17" s="793"/>
      <c r="GX17" s="793"/>
      <c r="GY17" s="793"/>
      <c r="GZ17" s="793"/>
      <c r="HA17" s="793"/>
      <c r="HB17" s="793"/>
      <c r="HC17" s="793"/>
      <c r="HD17" s="793"/>
      <c r="HE17" s="793"/>
      <c r="HF17" s="793"/>
      <c r="HG17" s="793"/>
      <c r="HH17" s="793"/>
      <c r="HI17" s="793"/>
      <c r="HJ17" s="793"/>
      <c r="HK17" s="793"/>
      <c r="HL17" s="793"/>
      <c r="HM17" s="793"/>
      <c r="HN17" s="793"/>
      <c r="HO17" s="793"/>
      <c r="HP17" s="793"/>
      <c r="HQ17" s="793"/>
      <c r="HR17" s="793"/>
      <c r="HS17" s="793"/>
      <c r="HT17" s="793"/>
      <c r="HU17" s="793"/>
      <c r="HV17" s="793"/>
      <c r="HW17" s="793"/>
      <c r="HX17" s="793"/>
      <c r="HY17" s="793"/>
      <c r="HZ17" s="793"/>
      <c r="IA17" s="793"/>
      <c r="IB17" s="793"/>
      <c r="IC17" s="793"/>
      <c r="ID17" s="793"/>
      <c r="IE17" s="793"/>
      <c r="IF17" s="793"/>
      <c r="IG17" s="793"/>
      <c r="IH17" s="793"/>
      <c r="II17" s="793"/>
      <c r="IJ17" s="793"/>
      <c r="IK17" s="793"/>
      <c r="IL17" s="793"/>
      <c r="IM17" s="793"/>
      <c r="IN17" s="793"/>
      <c r="IO17" s="793"/>
      <c r="IP17" s="793"/>
      <c r="IQ17" s="793"/>
      <c r="IR17" s="793"/>
      <c r="IS17" s="793"/>
      <c r="IT17" s="793"/>
      <c r="IU17" s="793"/>
      <c r="IV17" s="793"/>
      <c r="IW17" s="793"/>
      <c r="IX17" s="793"/>
    </row>
    <row r="18" spans="1:258" ht="21.75" customHeight="1" x14ac:dyDescent="0.15">
      <c r="A18" s="7" t="s">
        <v>500</v>
      </c>
    </row>
    <row r="19" spans="1:258" ht="21" customHeight="1" x14ac:dyDescent="0.15">
      <c r="B19" s="801" t="s">
        <v>458</v>
      </c>
      <c r="C19" s="802"/>
      <c r="D19" s="117" t="s">
        <v>457</v>
      </c>
      <c r="E19" s="117" t="s">
        <v>475</v>
      </c>
    </row>
    <row r="20" spans="1:258" x14ac:dyDescent="0.15">
      <c r="B20" s="315" t="s">
        <v>499</v>
      </c>
      <c r="C20" s="315"/>
      <c r="D20" s="315" t="s">
        <v>468</v>
      </c>
      <c r="E20" s="316" t="s">
        <v>498</v>
      </c>
    </row>
    <row r="21" spans="1:258" ht="19.5" customHeight="1" x14ac:dyDescent="0.15">
      <c r="B21" s="315" t="s">
        <v>497</v>
      </c>
      <c r="C21" s="315"/>
      <c r="D21" s="315" t="s">
        <v>468</v>
      </c>
      <c r="E21" s="317" t="s">
        <v>496</v>
      </c>
    </row>
    <row r="22" spans="1:258" x14ac:dyDescent="0.15">
      <c r="B22" s="318" t="s">
        <v>495</v>
      </c>
      <c r="C22" s="315"/>
      <c r="D22" s="315" t="s">
        <v>468</v>
      </c>
      <c r="E22" s="316" t="s">
        <v>494</v>
      </c>
    </row>
    <row r="23" spans="1:258" x14ac:dyDescent="0.15">
      <c r="A23" s="319"/>
      <c r="B23" s="320"/>
      <c r="C23" s="444" t="s">
        <v>493</v>
      </c>
      <c r="D23" s="318" t="s">
        <v>468</v>
      </c>
      <c r="E23" s="321" t="s">
        <v>492</v>
      </c>
    </row>
    <row r="24" spans="1:258" x14ac:dyDescent="0.15">
      <c r="A24" s="319"/>
      <c r="B24" s="320"/>
      <c r="C24" s="322" t="s">
        <v>491</v>
      </c>
      <c r="D24" s="323" t="s">
        <v>465</v>
      </c>
      <c r="E24" s="324" t="s">
        <v>490</v>
      </c>
    </row>
    <row r="25" spans="1:258" ht="19.5" customHeight="1" x14ac:dyDescent="0.15">
      <c r="A25" s="319"/>
      <c r="B25" s="320"/>
      <c r="C25" s="325" t="s">
        <v>489</v>
      </c>
      <c r="D25" s="315" t="s">
        <v>468</v>
      </c>
      <c r="E25" s="317" t="s">
        <v>488</v>
      </c>
    </row>
    <row r="26" spans="1:258" ht="19.5" customHeight="1" x14ac:dyDescent="0.15">
      <c r="A26" s="319"/>
      <c r="B26" s="320"/>
      <c r="C26" s="325" t="s">
        <v>487</v>
      </c>
      <c r="D26" s="318" t="s">
        <v>465</v>
      </c>
      <c r="E26" s="317" t="s">
        <v>486</v>
      </c>
    </row>
    <row r="27" spans="1:258" ht="19.5" customHeight="1" x14ac:dyDescent="0.15">
      <c r="A27" s="319"/>
      <c r="B27" s="445"/>
      <c r="C27" s="325" t="s">
        <v>221</v>
      </c>
      <c r="D27" s="794" t="s">
        <v>485</v>
      </c>
      <c r="E27" s="317" t="s">
        <v>484</v>
      </c>
    </row>
    <row r="28" spans="1:258" ht="19.5" customHeight="1" x14ac:dyDescent="0.15">
      <c r="B28" s="326" t="s">
        <v>478</v>
      </c>
      <c r="C28" s="326"/>
      <c r="D28" s="795"/>
      <c r="E28" s="327" t="s">
        <v>483</v>
      </c>
    </row>
    <row r="29" spans="1:258" ht="19.5" customHeight="1" x14ac:dyDescent="0.15">
      <c r="B29" s="803" t="s">
        <v>482</v>
      </c>
      <c r="C29" s="804"/>
      <c r="D29" s="315" t="s">
        <v>465</v>
      </c>
      <c r="E29" s="317" t="s">
        <v>481</v>
      </c>
    </row>
    <row r="30" spans="1:258" ht="19.5" customHeight="1" x14ac:dyDescent="0.15">
      <c r="B30" s="805" t="s">
        <v>480</v>
      </c>
      <c r="C30" s="806"/>
      <c r="D30" s="315" t="s">
        <v>465</v>
      </c>
      <c r="E30" s="317" t="s">
        <v>479</v>
      </c>
    </row>
    <row r="31" spans="1:258" ht="19.5" customHeight="1" x14ac:dyDescent="0.15">
      <c r="B31" s="811" t="s">
        <v>1122</v>
      </c>
      <c r="C31" s="812"/>
      <c r="D31" s="809" t="s">
        <v>468</v>
      </c>
      <c r="E31" s="815" t="s">
        <v>1127</v>
      </c>
    </row>
    <row r="32" spans="1:258" ht="19.5" customHeight="1" x14ac:dyDescent="0.15">
      <c r="B32" s="813"/>
      <c r="C32" s="814"/>
      <c r="D32" s="810"/>
      <c r="E32" s="816"/>
    </row>
    <row r="33" spans="1:5" ht="19.5" customHeight="1" x14ac:dyDescent="0.15">
      <c r="B33" s="328" t="s">
        <v>478</v>
      </c>
      <c r="C33" s="328"/>
      <c r="D33" s="328" t="s">
        <v>468</v>
      </c>
      <c r="E33" s="327" t="s">
        <v>477</v>
      </c>
    </row>
    <row r="34" spans="1:5" ht="3.6" customHeight="1" x14ac:dyDescent="0.15"/>
    <row r="35" spans="1:5" ht="17.25" customHeight="1" x14ac:dyDescent="0.15">
      <c r="A35" s="7" t="s">
        <v>476</v>
      </c>
    </row>
    <row r="36" spans="1:5" ht="19.5" customHeight="1" x14ac:dyDescent="0.15">
      <c r="B36" s="801" t="s">
        <v>458</v>
      </c>
      <c r="C36" s="802"/>
      <c r="D36" s="117" t="s">
        <v>457</v>
      </c>
      <c r="E36" s="117" t="s">
        <v>475</v>
      </c>
    </row>
    <row r="37" spans="1:5" ht="19.5" customHeight="1" x14ac:dyDescent="0.15">
      <c r="B37" s="325" t="s">
        <v>474</v>
      </c>
      <c r="C37" s="325"/>
      <c r="D37" s="315" t="s">
        <v>473</v>
      </c>
      <c r="E37" s="329" t="s">
        <v>472</v>
      </c>
    </row>
    <row r="38" spans="1:5" ht="19.5" customHeight="1" x14ac:dyDescent="0.15">
      <c r="B38" s="325" t="s">
        <v>471</v>
      </c>
      <c r="C38" s="325"/>
      <c r="D38" s="315" t="s">
        <v>468</v>
      </c>
      <c r="E38" s="315" t="s">
        <v>470</v>
      </c>
    </row>
    <row r="39" spans="1:5" ht="19.5" customHeight="1" x14ac:dyDescent="0.15">
      <c r="B39" s="444" t="s">
        <v>469</v>
      </c>
      <c r="C39" s="325"/>
      <c r="D39" s="315" t="s">
        <v>468</v>
      </c>
      <c r="E39" s="315" t="s">
        <v>467</v>
      </c>
    </row>
    <row r="40" spans="1:5" ht="19.5" customHeight="1" x14ac:dyDescent="0.15">
      <c r="B40" s="819"/>
      <c r="C40" s="815" t="s">
        <v>1123</v>
      </c>
      <c r="D40" s="809" t="s">
        <v>465</v>
      </c>
      <c r="E40" s="809" t="s">
        <v>1130</v>
      </c>
    </row>
    <row r="41" spans="1:5" ht="19.5" customHeight="1" x14ac:dyDescent="0.15">
      <c r="B41" s="819"/>
      <c r="C41" s="810"/>
      <c r="D41" s="810"/>
      <c r="E41" s="810"/>
    </row>
    <row r="42" spans="1:5" ht="19.5" customHeight="1" x14ac:dyDescent="0.15">
      <c r="B42" s="819"/>
      <c r="C42" s="821" t="s">
        <v>466</v>
      </c>
      <c r="D42" s="809" t="s">
        <v>465</v>
      </c>
      <c r="E42" s="817" t="s">
        <v>1129</v>
      </c>
    </row>
    <row r="43" spans="1:5" ht="19.5" customHeight="1" x14ac:dyDescent="0.15">
      <c r="B43" s="820"/>
      <c r="C43" s="822"/>
      <c r="D43" s="810"/>
      <c r="E43" s="818"/>
    </row>
    <row r="44" spans="1:5" ht="19.5" customHeight="1" x14ac:dyDescent="0.15">
      <c r="B44" s="811" t="s">
        <v>1122</v>
      </c>
      <c r="C44" s="812"/>
      <c r="D44" s="809" t="s">
        <v>468</v>
      </c>
      <c r="E44" s="815" t="s">
        <v>1128</v>
      </c>
    </row>
    <row r="45" spans="1:5" ht="19.5" customHeight="1" x14ac:dyDescent="0.15">
      <c r="B45" s="813"/>
      <c r="C45" s="814"/>
      <c r="D45" s="810"/>
      <c r="E45" s="816"/>
    </row>
    <row r="46" spans="1:5" ht="19.5" customHeight="1" x14ac:dyDescent="0.15">
      <c r="B46" s="328" t="s">
        <v>478</v>
      </c>
      <c r="C46" s="328"/>
      <c r="D46" s="328" t="s">
        <v>473</v>
      </c>
      <c r="E46" s="327" t="s">
        <v>1125</v>
      </c>
    </row>
    <row r="47" spans="1:5" ht="19.5" customHeight="1" x14ac:dyDescent="0.15">
      <c r="B47" s="328" t="s">
        <v>478</v>
      </c>
      <c r="C47" s="328"/>
      <c r="D47" s="328" t="s">
        <v>473</v>
      </c>
      <c r="E47" s="327" t="s">
        <v>1131</v>
      </c>
    </row>
    <row r="48" spans="1:5" ht="19.5" customHeight="1" x14ac:dyDescent="0.15">
      <c r="B48" s="328" t="s">
        <v>478</v>
      </c>
      <c r="C48" s="328"/>
      <c r="D48" s="328" t="s">
        <v>473</v>
      </c>
      <c r="E48" s="327" t="s">
        <v>1124</v>
      </c>
    </row>
    <row r="49" spans="1:5" ht="3.95" customHeight="1" x14ac:dyDescent="0.15"/>
    <row r="50" spans="1:5" ht="19.5" customHeight="1" x14ac:dyDescent="0.15">
      <c r="A50" s="7" t="s">
        <v>464</v>
      </c>
    </row>
    <row r="51" spans="1:5" ht="19.5" customHeight="1" x14ac:dyDescent="0.15">
      <c r="B51" s="791" t="s">
        <v>458</v>
      </c>
      <c r="C51" s="792"/>
      <c r="D51" s="330" t="s">
        <v>457</v>
      </c>
      <c r="E51" s="330" t="s">
        <v>178</v>
      </c>
    </row>
    <row r="52" spans="1:5" ht="19.5" customHeight="1" x14ac:dyDescent="0.15">
      <c r="B52" s="315" t="s">
        <v>463</v>
      </c>
      <c r="C52" s="315"/>
      <c r="D52" s="331"/>
      <c r="E52" s="315" t="s">
        <v>462</v>
      </c>
    </row>
    <row r="53" spans="1:5" ht="19.5" customHeight="1" x14ac:dyDescent="0.15">
      <c r="B53" s="315" t="s">
        <v>461</v>
      </c>
      <c r="C53" s="315"/>
      <c r="D53" s="331"/>
      <c r="E53" s="315" t="s">
        <v>460</v>
      </c>
    </row>
    <row r="54" spans="1:5" ht="28.5" customHeight="1" x14ac:dyDescent="0.15">
      <c r="A54" s="7" t="s">
        <v>459</v>
      </c>
    </row>
    <row r="55" spans="1:5" ht="19.5" customHeight="1" x14ac:dyDescent="0.15">
      <c r="B55" s="791" t="s">
        <v>458</v>
      </c>
      <c r="C55" s="792"/>
      <c r="D55" s="330" t="s">
        <v>457</v>
      </c>
      <c r="E55" s="330" t="s">
        <v>178</v>
      </c>
    </row>
    <row r="56" spans="1:5" ht="18.75" customHeight="1" x14ac:dyDescent="0.15">
      <c r="B56" s="315" t="s">
        <v>456</v>
      </c>
      <c r="C56" s="315"/>
      <c r="D56" s="331"/>
      <c r="E56" s="317" t="s">
        <v>455</v>
      </c>
    </row>
    <row r="57" spans="1:5" ht="18" customHeight="1" x14ac:dyDescent="0.15">
      <c r="B57" s="315" t="s">
        <v>454</v>
      </c>
      <c r="C57" s="315"/>
      <c r="D57" s="331"/>
      <c r="E57" s="315" t="s">
        <v>453</v>
      </c>
    </row>
    <row r="58" spans="1:5" ht="18" customHeight="1" x14ac:dyDescent="0.15">
      <c r="B58" s="315" t="s">
        <v>452</v>
      </c>
      <c r="C58" s="315"/>
      <c r="D58" s="331"/>
      <c r="E58" s="315" t="s">
        <v>449</v>
      </c>
    </row>
    <row r="59" spans="1:5" ht="18" customHeight="1" x14ac:dyDescent="0.15">
      <c r="B59" s="315" t="s">
        <v>451</v>
      </c>
      <c r="C59" s="315"/>
      <c r="D59" s="331"/>
      <c r="E59" s="315" t="s">
        <v>449</v>
      </c>
    </row>
    <row r="60" spans="1:5" x14ac:dyDescent="0.15">
      <c r="B60" s="315" t="s">
        <v>450</v>
      </c>
      <c r="C60" s="315"/>
      <c r="D60" s="331"/>
      <c r="E60" s="315" t="s">
        <v>449</v>
      </c>
    </row>
    <row r="61" spans="1:5" x14ac:dyDescent="0.15">
      <c r="B61" s="315" t="s">
        <v>448</v>
      </c>
      <c r="C61" s="315"/>
      <c r="D61" s="331"/>
      <c r="E61" s="315" t="s">
        <v>447</v>
      </c>
    </row>
  </sheetData>
  <sheetProtection sheet="1" selectLockedCells="1"/>
  <mergeCells count="281">
    <mergeCell ref="B19:C19"/>
    <mergeCell ref="B36:C36"/>
    <mergeCell ref="B51:C51"/>
    <mergeCell ref="B29:C29"/>
    <mergeCell ref="B30:C30"/>
    <mergeCell ref="B9:E9"/>
    <mergeCell ref="B10:E10"/>
    <mergeCell ref="B11:E11"/>
    <mergeCell ref="B12:E12"/>
    <mergeCell ref="B13:E13"/>
    <mergeCell ref="D31:D32"/>
    <mergeCell ref="B31:C32"/>
    <mergeCell ref="E31:E32"/>
    <mergeCell ref="C40:C41"/>
    <mergeCell ref="B44:C45"/>
    <mergeCell ref="D44:D45"/>
    <mergeCell ref="E44:E45"/>
    <mergeCell ref="E40:E41"/>
    <mergeCell ref="D40:D41"/>
    <mergeCell ref="E42:E43"/>
    <mergeCell ref="B40:B43"/>
    <mergeCell ref="C42:C43"/>
    <mergeCell ref="D42:D43"/>
    <mergeCell ref="B14:E14"/>
    <mergeCell ref="AJ12:AL12"/>
    <mergeCell ref="AM12:AO12"/>
    <mergeCell ref="I12:K12"/>
    <mergeCell ref="L12:N12"/>
    <mergeCell ref="O12:Q12"/>
    <mergeCell ref="R12:T12"/>
    <mergeCell ref="U12:W12"/>
    <mergeCell ref="B15:E15"/>
    <mergeCell ref="D4:E4"/>
    <mergeCell ref="D6:E6"/>
    <mergeCell ref="X12:Z12"/>
    <mergeCell ref="AA12:AC12"/>
    <mergeCell ref="AD12:AF12"/>
    <mergeCell ref="AG12:AI12"/>
    <mergeCell ref="I13:K13"/>
    <mergeCell ref="L13:N13"/>
    <mergeCell ref="O13:Q13"/>
    <mergeCell ref="R13:T13"/>
    <mergeCell ref="U13:W13"/>
    <mergeCell ref="X13:Z13"/>
    <mergeCell ref="AA13:AC13"/>
    <mergeCell ref="AD13:AF13"/>
    <mergeCell ref="AG13:AI13"/>
    <mergeCell ref="AJ13:AL13"/>
    <mergeCell ref="BQ12:BS12"/>
    <mergeCell ref="BT12:BV12"/>
    <mergeCell ref="BW12:BY12"/>
    <mergeCell ref="AP12:AR12"/>
    <mergeCell ref="AS12:AU12"/>
    <mergeCell ref="AV12:AX12"/>
    <mergeCell ref="AY12:BA12"/>
    <mergeCell ref="BB12:BD12"/>
    <mergeCell ref="BE12:BG12"/>
    <mergeCell ref="BH12:BJ12"/>
    <mergeCell ref="BK12:BM12"/>
    <mergeCell ref="BN12:BP12"/>
    <mergeCell ref="HN12:HP12"/>
    <mergeCell ref="HQ12:HS12"/>
    <mergeCell ref="HT12:HV12"/>
    <mergeCell ref="HW12:HY12"/>
    <mergeCell ref="GM12:GO12"/>
    <mergeCell ref="GP12:GR12"/>
    <mergeCell ref="GS12:GU12"/>
    <mergeCell ref="GV12:GX12"/>
    <mergeCell ref="FL12:FN12"/>
    <mergeCell ref="FO12:FQ12"/>
    <mergeCell ref="FR12:FT12"/>
    <mergeCell ref="FU12:FW12"/>
    <mergeCell ref="FX12:FZ12"/>
    <mergeCell ref="GA12:GC12"/>
    <mergeCell ref="GY12:HA12"/>
    <mergeCell ref="HB12:HD12"/>
    <mergeCell ref="HE12:HG12"/>
    <mergeCell ref="HH12:HJ12"/>
    <mergeCell ref="HK12:HM12"/>
    <mergeCell ref="GD12:GF12"/>
    <mergeCell ref="GG12:GI12"/>
    <mergeCell ref="GJ12:GL12"/>
    <mergeCell ref="HZ12:IB12"/>
    <mergeCell ref="IC12:IE12"/>
    <mergeCell ref="IX12"/>
    <mergeCell ref="IF12:IH12"/>
    <mergeCell ref="II12:IK12"/>
    <mergeCell ref="IL12:IN12"/>
    <mergeCell ref="IO12:IQ12"/>
    <mergeCell ref="IR12:IT12"/>
    <mergeCell ref="IU12:IW12"/>
    <mergeCell ref="FF12:FH12"/>
    <mergeCell ref="FI12:FK12"/>
    <mergeCell ref="DA12:DC12"/>
    <mergeCell ref="DD12:DF12"/>
    <mergeCell ref="DG12:DI12"/>
    <mergeCell ref="DJ12:DL12"/>
    <mergeCell ref="DM12:DO12"/>
    <mergeCell ref="DP12:DR12"/>
    <mergeCell ref="EK12:EM12"/>
    <mergeCell ref="EN12:EP12"/>
    <mergeCell ref="EQ12:ES12"/>
    <mergeCell ref="DY12:EA12"/>
    <mergeCell ref="EB12:ED12"/>
    <mergeCell ref="EE12:EG12"/>
    <mergeCell ref="EH12:EJ12"/>
    <mergeCell ref="ET12:EV12"/>
    <mergeCell ref="EW12:EY12"/>
    <mergeCell ref="EZ12:FB12"/>
    <mergeCell ref="FC12:FE12"/>
    <mergeCell ref="DS12:DU12"/>
    <mergeCell ref="DV12:DX12"/>
    <mergeCell ref="BZ12:CB12"/>
    <mergeCell ref="CC12:CE12"/>
    <mergeCell ref="CO13:CQ13"/>
    <mergeCell ref="CR13:CT13"/>
    <mergeCell ref="CU13:CW13"/>
    <mergeCell ref="CX13:CZ13"/>
    <mergeCell ref="DA13:DC13"/>
    <mergeCell ref="CU12:CW12"/>
    <mergeCell ref="CX12:CZ12"/>
    <mergeCell ref="CF12:CH12"/>
    <mergeCell ref="CI12:CK12"/>
    <mergeCell ref="CL12:CN12"/>
    <mergeCell ref="CO12:CQ12"/>
    <mergeCell ref="CR12:CT12"/>
    <mergeCell ref="AM13:AO13"/>
    <mergeCell ref="CI13:CK13"/>
    <mergeCell ref="CL13:CN13"/>
    <mergeCell ref="IX13"/>
    <mergeCell ref="IC13:IE13"/>
    <mergeCell ref="IF13:IH13"/>
    <mergeCell ref="IU13:IW13"/>
    <mergeCell ref="FL13:FN13"/>
    <mergeCell ref="FO13:FQ13"/>
    <mergeCell ref="FR13:FT13"/>
    <mergeCell ref="FU13:FW13"/>
    <mergeCell ref="FX13:FZ13"/>
    <mergeCell ref="AP13:AR13"/>
    <mergeCell ref="AS13:AU13"/>
    <mergeCell ref="AV13:AX13"/>
    <mergeCell ref="AY13:BA13"/>
    <mergeCell ref="BB13:BD13"/>
    <mergeCell ref="BE13:BG13"/>
    <mergeCell ref="IO13:IQ13"/>
    <mergeCell ref="IR13:IT13"/>
    <mergeCell ref="HK13:HM13"/>
    <mergeCell ref="HN13:HP13"/>
    <mergeCell ref="HQ13:HS13"/>
    <mergeCell ref="HT13:HV13"/>
    <mergeCell ref="BH13:BJ13"/>
    <mergeCell ref="BK13:BM13"/>
    <mergeCell ref="GM13:GO13"/>
    <mergeCell ref="GP13:GR13"/>
    <mergeCell ref="DG13:DI13"/>
    <mergeCell ref="HW13:HY13"/>
    <mergeCell ref="HZ13:IB13"/>
    <mergeCell ref="II13:IK13"/>
    <mergeCell ref="IL13:IN13"/>
    <mergeCell ref="EH13:EJ13"/>
    <mergeCell ref="EK13:EM13"/>
    <mergeCell ref="EN13:EP13"/>
    <mergeCell ref="EQ13:ES13"/>
    <mergeCell ref="ET13:EV13"/>
    <mergeCell ref="EW13:EY13"/>
    <mergeCell ref="GA13:GC13"/>
    <mergeCell ref="GD13:GF13"/>
    <mergeCell ref="GG13:GI13"/>
    <mergeCell ref="GJ13:GL13"/>
    <mergeCell ref="GV13:GX13"/>
    <mergeCell ref="GY13:HA13"/>
    <mergeCell ref="HB13:HD13"/>
    <mergeCell ref="HE13:HG13"/>
    <mergeCell ref="HH13:HJ13"/>
    <mergeCell ref="BN17:BP17"/>
    <mergeCell ref="BQ17:BS17"/>
    <mergeCell ref="BT17:BV17"/>
    <mergeCell ref="BW17:BY17"/>
    <mergeCell ref="BZ17:CB17"/>
    <mergeCell ref="EB13:ED13"/>
    <mergeCell ref="EE13:EG13"/>
    <mergeCell ref="FC13:FE13"/>
    <mergeCell ref="FF13:FH13"/>
    <mergeCell ref="CC17:CE17"/>
    <mergeCell ref="CF17:CH17"/>
    <mergeCell ref="CI17:CK17"/>
    <mergeCell ref="CL17:CN17"/>
    <mergeCell ref="CO17:CQ17"/>
    <mergeCell ref="CR17:CT17"/>
    <mergeCell ref="BN13:BP13"/>
    <mergeCell ref="BQ13:BS13"/>
    <mergeCell ref="BT13:BV13"/>
    <mergeCell ref="BW13:BY13"/>
    <mergeCell ref="BZ13:CB13"/>
    <mergeCell ref="CC13:CE13"/>
    <mergeCell ref="CF13:CH13"/>
    <mergeCell ref="DD13:DF13"/>
    <mergeCell ref="GS13:GU13"/>
    <mergeCell ref="DJ13:DL13"/>
    <mergeCell ref="DM13:DO13"/>
    <mergeCell ref="DP13:DR13"/>
    <mergeCell ref="DS13:DU13"/>
    <mergeCell ref="DV13:DX13"/>
    <mergeCell ref="DY13:EA13"/>
    <mergeCell ref="EZ13:FB13"/>
    <mergeCell ref="CU17:CW17"/>
    <mergeCell ref="FX17:FZ17"/>
    <mergeCell ref="GA17:GC17"/>
    <mergeCell ref="FI13:FK13"/>
    <mergeCell ref="BH17:BJ17"/>
    <mergeCell ref="BK17:BM17"/>
    <mergeCell ref="ET17:EV17"/>
    <mergeCell ref="EW17:EY17"/>
    <mergeCell ref="GD17:GF17"/>
    <mergeCell ref="I17:K17"/>
    <mergeCell ref="L17:N17"/>
    <mergeCell ref="O17:Q17"/>
    <mergeCell ref="R17:T17"/>
    <mergeCell ref="AD17:AF17"/>
    <mergeCell ref="AG17:AI17"/>
    <mergeCell ref="AJ17:AL17"/>
    <mergeCell ref="CX17:CZ17"/>
    <mergeCell ref="DA17:DC17"/>
    <mergeCell ref="DD17:DF17"/>
    <mergeCell ref="DG17:DI17"/>
    <mergeCell ref="DJ17:DL17"/>
    <mergeCell ref="DM17:DO17"/>
    <mergeCell ref="EZ17:FB17"/>
    <mergeCell ref="AM17:AO17"/>
    <mergeCell ref="AP17:AR17"/>
    <mergeCell ref="AS17:AU17"/>
    <mergeCell ref="AV17:AX17"/>
    <mergeCell ref="AY17:BA17"/>
    <mergeCell ref="BB17:BD17"/>
    <mergeCell ref="BE17:BG17"/>
    <mergeCell ref="U17:W17"/>
    <mergeCell ref="X17:Z17"/>
    <mergeCell ref="AA17:AC17"/>
    <mergeCell ref="IX17"/>
    <mergeCell ref="HT17:HV17"/>
    <mergeCell ref="HW17:HY17"/>
    <mergeCell ref="HZ17:IB17"/>
    <mergeCell ref="IC17:IE17"/>
    <mergeCell ref="IF17:IH17"/>
    <mergeCell ref="GG17:GI17"/>
    <mergeCell ref="EB17:ED17"/>
    <mergeCell ref="EE17:EG17"/>
    <mergeCell ref="HE17:HG17"/>
    <mergeCell ref="HH17:HJ17"/>
    <mergeCell ref="EH17:EJ17"/>
    <mergeCell ref="EK17:EM17"/>
    <mergeCell ref="EN17:EP17"/>
    <mergeCell ref="EQ17:ES17"/>
    <mergeCell ref="HK17:HM17"/>
    <mergeCell ref="HN17:HP17"/>
    <mergeCell ref="FR17:FT17"/>
    <mergeCell ref="FU17:FW17"/>
    <mergeCell ref="B55:C55"/>
    <mergeCell ref="IL17:IN17"/>
    <mergeCell ref="IO17:IQ17"/>
    <mergeCell ref="IR17:IT17"/>
    <mergeCell ref="IU17:IW17"/>
    <mergeCell ref="FC17:FE17"/>
    <mergeCell ref="FF17:FH17"/>
    <mergeCell ref="FI17:FK17"/>
    <mergeCell ref="FL17:FN17"/>
    <mergeCell ref="HQ17:HS17"/>
    <mergeCell ref="GJ17:GL17"/>
    <mergeCell ref="GM17:GO17"/>
    <mergeCell ref="GP17:GR17"/>
    <mergeCell ref="GS17:GU17"/>
    <mergeCell ref="GV17:GX17"/>
    <mergeCell ref="GY17:HA17"/>
    <mergeCell ref="HB17:HD17"/>
    <mergeCell ref="FO17:FQ17"/>
    <mergeCell ref="II17:IK17"/>
    <mergeCell ref="D27:D28"/>
    <mergeCell ref="DP17:DR17"/>
    <mergeCell ref="DS17:DU17"/>
    <mergeCell ref="DV17:DX17"/>
    <mergeCell ref="DY17:EA17"/>
  </mergeCells>
  <phoneticPr fontId="5"/>
  <pageMargins left="0.70866141732283472" right="0.70866141732283472" top="0.74803149606299213" bottom="0.74803149606299213" header="0.31496062992125984" footer="0.31496062992125984"/>
  <pageSetup paperSize="9" scale="86" orientation="portrait" r:id="rId1"/>
  <rowBreaks count="1" manualBreakCount="1">
    <brk id="49" max="6" man="1"/>
  </rowBreaks>
  <colBreaks count="1" manualBreakCount="1">
    <brk id="7" max="6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2909-CCA5-4436-8548-C22213B1915F}">
  <sheetPr codeName="Sheet8">
    <tabColor theme="8"/>
    <pageSetUpPr fitToPage="1"/>
  </sheetPr>
  <dimension ref="A1:AL53"/>
  <sheetViews>
    <sheetView showGridLines="0" view="pageBreakPreview" zoomScale="85" zoomScaleNormal="36" zoomScaleSheetLayoutView="85" workbookViewId="0">
      <selection activeCell="C19" sqref="C19"/>
    </sheetView>
  </sheetViews>
  <sheetFormatPr defaultColWidth="8.625" defaultRowHeight="18.75" x14ac:dyDescent="0.15"/>
  <cols>
    <col min="1" max="1" width="3.25" style="7" customWidth="1"/>
    <col min="2" max="4" width="5.875" style="7" customWidth="1"/>
    <col min="5" max="14" width="6.25" style="7" customWidth="1"/>
    <col min="15" max="37" width="4.5" style="7" customWidth="1"/>
    <col min="38" max="39" width="5.875" style="7" customWidth="1"/>
    <col min="40" max="61" width="4.625" style="7" customWidth="1"/>
    <col min="62" max="16384" width="8.625" style="7"/>
  </cols>
  <sheetData>
    <row r="1" spans="1:38" s="286" customFormat="1" ht="20.100000000000001" customHeight="1" x14ac:dyDescent="0.15">
      <c r="A1" s="285"/>
      <c r="B1" s="342" t="s">
        <v>906</v>
      </c>
      <c r="C1" s="342"/>
      <c r="D1" s="342"/>
      <c r="E1" s="342"/>
      <c r="F1" s="342"/>
      <c r="G1" s="342"/>
      <c r="H1" s="342"/>
      <c r="I1" s="304"/>
      <c r="J1" s="304"/>
      <c r="K1" s="304"/>
      <c r="L1" s="304"/>
      <c r="M1" s="304"/>
      <c r="N1" s="304"/>
      <c r="O1" s="304"/>
      <c r="P1" s="304"/>
      <c r="Q1" s="304"/>
      <c r="R1" s="304"/>
      <c r="S1" s="304"/>
      <c r="T1" s="304"/>
      <c r="U1" s="304"/>
      <c r="V1" s="304"/>
      <c r="W1" s="304"/>
      <c r="X1" s="304"/>
      <c r="Y1" s="304"/>
      <c r="Z1" s="304"/>
      <c r="AA1" s="336"/>
      <c r="AB1" s="336"/>
      <c r="AC1" s="336"/>
      <c r="AD1" s="336"/>
      <c r="AE1" s="336"/>
      <c r="AF1" s="336"/>
      <c r="AG1" s="336"/>
      <c r="AH1" s="336"/>
      <c r="AI1" s="336"/>
      <c r="AJ1" s="336"/>
      <c r="AK1" s="336"/>
      <c r="AL1" s="336"/>
    </row>
    <row r="2" spans="1:38" s="286" customFormat="1" ht="20.100000000000001" customHeight="1" x14ac:dyDescent="0.15">
      <c r="A2" s="285"/>
      <c r="B2" s="1463" t="s">
        <v>907</v>
      </c>
      <c r="C2" s="1463"/>
      <c r="D2" s="1463"/>
      <c r="E2" s="1463"/>
      <c r="F2" s="1463"/>
      <c r="G2" s="1463"/>
      <c r="H2" s="1463"/>
      <c r="I2" s="337"/>
      <c r="J2" s="304"/>
      <c r="K2" s="304"/>
      <c r="L2" s="304"/>
      <c r="M2" s="304"/>
      <c r="N2" s="304"/>
      <c r="O2" s="304"/>
      <c r="P2" s="304"/>
      <c r="Q2" s="304"/>
      <c r="R2" s="304"/>
      <c r="S2" s="304"/>
      <c r="T2" s="304"/>
      <c r="U2" s="304"/>
      <c r="V2" s="304"/>
      <c r="W2" s="304"/>
      <c r="X2" s="304"/>
      <c r="Y2" s="304"/>
      <c r="Z2" s="304"/>
      <c r="AA2" s="336"/>
      <c r="AB2" s="336"/>
      <c r="AC2" s="336"/>
      <c r="AD2" s="336"/>
      <c r="AE2" s="336"/>
      <c r="AF2" s="336"/>
      <c r="AG2" s="336"/>
      <c r="AH2" s="336"/>
      <c r="AI2" s="336"/>
      <c r="AJ2" s="336"/>
      <c r="AK2" s="336"/>
      <c r="AL2" s="336"/>
    </row>
    <row r="3" spans="1:38" s="286" customFormat="1" ht="6.95" customHeight="1" x14ac:dyDescent="0.15">
      <c r="A3" s="285"/>
      <c r="B3" s="304"/>
      <c r="C3" s="338"/>
      <c r="D3" s="304"/>
      <c r="E3" s="304"/>
      <c r="F3" s="339"/>
      <c r="G3" s="304"/>
      <c r="H3" s="304"/>
      <c r="I3" s="340"/>
      <c r="J3" s="340"/>
      <c r="K3" s="340"/>
      <c r="L3" s="340"/>
      <c r="M3" s="304"/>
      <c r="N3" s="304"/>
      <c r="O3" s="304"/>
      <c r="P3" s="304"/>
      <c r="Q3" s="304"/>
      <c r="R3" s="304"/>
      <c r="S3" s="304"/>
      <c r="T3" s="304"/>
      <c r="U3" s="304"/>
      <c r="V3" s="304"/>
      <c r="W3" s="304"/>
      <c r="X3" s="304"/>
      <c r="Y3" s="304"/>
      <c r="Z3" s="304"/>
      <c r="AA3" s="336"/>
      <c r="AB3" s="336"/>
      <c r="AC3" s="336"/>
      <c r="AD3" s="336"/>
      <c r="AE3" s="336"/>
      <c r="AF3" s="336"/>
      <c r="AG3" s="336"/>
      <c r="AH3" s="336"/>
      <c r="AI3" s="336"/>
      <c r="AJ3" s="336"/>
      <c r="AK3" s="336"/>
      <c r="AL3" s="336"/>
    </row>
    <row r="4" spans="1:38" s="286" customFormat="1" ht="19.5" x14ac:dyDescent="0.15">
      <c r="A4" s="285"/>
      <c r="B4" s="342" t="s">
        <v>908</v>
      </c>
      <c r="C4" s="343"/>
      <c r="D4" s="342"/>
      <c r="E4" s="342"/>
      <c r="F4" s="398"/>
      <c r="G4" s="342"/>
      <c r="H4" s="342"/>
      <c r="I4" s="344"/>
      <c r="J4" s="344"/>
      <c r="K4" s="344"/>
      <c r="L4" s="344"/>
      <c r="M4" s="342"/>
      <c r="N4" s="342"/>
      <c r="O4" s="342"/>
      <c r="P4" s="342"/>
      <c r="Q4" s="342"/>
      <c r="R4" s="342"/>
      <c r="S4" s="342"/>
      <c r="T4" s="342"/>
      <c r="U4" s="342"/>
      <c r="V4" s="342"/>
      <c r="W4" s="342"/>
      <c r="X4" s="342"/>
      <c r="Y4" s="304"/>
      <c r="Z4" s="304"/>
      <c r="AA4" s="336"/>
      <c r="AB4" s="336"/>
      <c r="AC4" s="336"/>
      <c r="AD4" s="336"/>
      <c r="AE4" s="336"/>
      <c r="AF4" s="336"/>
      <c r="AG4" s="336"/>
      <c r="AH4" s="336"/>
      <c r="AI4" s="336"/>
      <c r="AJ4" s="336"/>
      <c r="AK4" s="336"/>
      <c r="AL4" s="336"/>
    </row>
    <row r="5" spans="1:38" s="286" customFormat="1" ht="18.95" customHeight="1" x14ac:dyDescent="0.15">
      <c r="A5" s="285"/>
      <c r="B5" s="345"/>
      <c r="C5" s="987" t="s">
        <v>436</v>
      </c>
      <c r="D5" s="1196"/>
      <c r="E5" s="988"/>
      <c r="F5" s="1467" t="s">
        <v>437</v>
      </c>
      <c r="G5" s="1468"/>
      <c r="H5" s="1469"/>
      <c r="I5" s="345"/>
      <c r="J5" s="345" t="s">
        <v>1032</v>
      </c>
      <c r="K5" s="345"/>
      <c r="L5" s="345"/>
      <c r="M5" s="345"/>
      <c r="N5" s="345"/>
      <c r="O5" s="342"/>
      <c r="P5" s="342"/>
      <c r="Q5" s="342"/>
      <c r="R5" s="342"/>
      <c r="S5" s="342"/>
      <c r="T5" s="342"/>
      <c r="U5" s="342"/>
      <c r="V5" s="342"/>
      <c r="W5" s="342"/>
      <c r="X5" s="304"/>
      <c r="Y5" s="304"/>
      <c r="Z5" s="336"/>
      <c r="AA5" s="336"/>
      <c r="AB5" s="336"/>
      <c r="AC5" s="336"/>
      <c r="AD5" s="336"/>
      <c r="AE5" s="336"/>
      <c r="AF5" s="336"/>
      <c r="AG5" s="336"/>
      <c r="AH5" s="336"/>
      <c r="AI5" s="336"/>
      <c r="AJ5" s="336"/>
      <c r="AK5" s="336"/>
    </row>
    <row r="6" spans="1:38" s="286" customFormat="1" ht="19.5" x14ac:dyDescent="0.15">
      <c r="A6" s="285"/>
      <c r="B6" s="345"/>
      <c r="C6" s="419" t="s">
        <v>392</v>
      </c>
      <c r="D6" s="677"/>
      <c r="E6" s="420" t="s">
        <v>79</v>
      </c>
      <c r="F6" s="421" t="s">
        <v>392</v>
      </c>
      <c r="G6" s="670"/>
      <c r="H6" s="420" t="s">
        <v>79</v>
      </c>
      <c r="I6" s="345"/>
      <c r="J6" s="345"/>
      <c r="K6" s="345"/>
      <c r="L6" s="345"/>
      <c r="M6" s="345"/>
      <c r="N6" s="345"/>
      <c r="O6" s="342"/>
      <c r="P6" s="342"/>
      <c r="Q6" s="342"/>
      <c r="R6" s="342"/>
      <c r="S6" s="342"/>
      <c r="T6" s="342"/>
      <c r="U6" s="342"/>
      <c r="V6" s="342"/>
      <c r="W6" s="342"/>
      <c r="X6" s="304"/>
      <c r="Y6" s="304"/>
      <c r="Z6" s="336"/>
      <c r="AA6" s="336"/>
      <c r="AB6" s="336"/>
      <c r="AC6" s="336"/>
      <c r="AD6" s="336"/>
      <c r="AE6" s="336"/>
      <c r="AF6" s="336"/>
      <c r="AG6" s="336"/>
      <c r="AH6" s="336"/>
      <c r="AI6" s="336"/>
      <c r="AJ6" s="336"/>
      <c r="AK6" s="336"/>
    </row>
    <row r="7" spans="1:38" s="286" customFormat="1" ht="6.95" customHeight="1" x14ac:dyDescent="0.15">
      <c r="A7" s="285"/>
      <c r="B7" s="343"/>
      <c r="C7" s="343"/>
      <c r="D7" s="342"/>
      <c r="E7" s="342"/>
      <c r="F7" s="398"/>
      <c r="G7" s="342"/>
      <c r="H7" s="342"/>
      <c r="I7" s="344"/>
      <c r="J7" s="344"/>
      <c r="K7" s="344"/>
      <c r="L7" s="344"/>
      <c r="M7" s="342"/>
      <c r="N7" s="342"/>
      <c r="O7" s="342"/>
      <c r="P7" s="342"/>
      <c r="Q7" s="342"/>
      <c r="R7" s="342"/>
      <c r="S7" s="342"/>
      <c r="T7" s="342"/>
      <c r="U7" s="342"/>
      <c r="V7" s="342"/>
      <c r="W7" s="342"/>
      <c r="X7" s="342"/>
      <c r="Y7" s="304"/>
      <c r="Z7" s="304"/>
      <c r="AA7" s="336"/>
      <c r="AB7" s="336"/>
      <c r="AC7" s="336"/>
      <c r="AD7" s="336"/>
      <c r="AE7" s="336"/>
      <c r="AF7" s="336"/>
      <c r="AG7" s="336"/>
      <c r="AH7" s="336"/>
      <c r="AI7" s="336"/>
      <c r="AJ7" s="336"/>
      <c r="AK7" s="336"/>
      <c r="AL7" s="336"/>
    </row>
    <row r="8" spans="1:38" s="288" customFormat="1" ht="18.95" customHeight="1" x14ac:dyDescent="0.15">
      <c r="A8" s="287"/>
      <c r="B8" s="342" t="s">
        <v>1113</v>
      </c>
      <c r="C8" s="342"/>
      <c r="D8" s="342"/>
      <c r="E8" s="342"/>
      <c r="F8" s="342"/>
      <c r="G8" s="342"/>
      <c r="H8" s="342"/>
      <c r="I8" s="342"/>
      <c r="J8" s="342"/>
      <c r="K8" s="342"/>
      <c r="L8" s="342"/>
      <c r="M8" s="342"/>
      <c r="N8" s="342"/>
      <c r="O8" s="342"/>
      <c r="P8" s="342"/>
      <c r="Q8" s="342"/>
      <c r="R8" s="342"/>
      <c r="S8" s="342"/>
      <c r="T8" s="342"/>
      <c r="U8" s="342"/>
      <c r="V8" s="342"/>
      <c r="W8" s="342"/>
      <c r="X8" s="342"/>
      <c r="Y8" s="303"/>
      <c r="Z8" s="303"/>
      <c r="AA8" s="341"/>
      <c r="AB8" s="341"/>
      <c r="AC8" s="341"/>
      <c r="AD8" s="341"/>
      <c r="AE8" s="341"/>
      <c r="AF8" s="341"/>
      <c r="AG8" s="341"/>
      <c r="AH8" s="341"/>
      <c r="AI8" s="341"/>
      <c r="AJ8" s="341"/>
      <c r="AK8" s="341"/>
      <c r="AL8" s="341"/>
    </row>
    <row r="9" spans="1:38" s="286" customFormat="1" ht="14.1" customHeight="1" x14ac:dyDescent="0.15">
      <c r="A9" s="285"/>
      <c r="B9" s="304"/>
      <c r="C9" s="1464" t="s">
        <v>1033</v>
      </c>
      <c r="D9" s="1464"/>
      <c r="E9" s="1464"/>
      <c r="F9" s="1464"/>
      <c r="G9" s="1464"/>
      <c r="H9" s="1464"/>
      <c r="I9" s="1464"/>
      <c r="J9" s="1464"/>
      <c r="K9" s="1464"/>
      <c r="L9" s="1464"/>
      <c r="M9" s="1464" t="s">
        <v>909</v>
      </c>
      <c r="N9" s="1464"/>
      <c r="O9" s="1464"/>
      <c r="P9" s="1464"/>
      <c r="Q9" s="1464"/>
      <c r="R9" s="1464"/>
      <c r="S9" s="1464"/>
      <c r="T9" s="1464"/>
      <c r="U9" s="1464"/>
      <c r="V9" s="1464"/>
      <c r="W9" s="304"/>
      <c r="X9" s="304"/>
      <c r="Y9" s="304"/>
      <c r="Z9" s="304"/>
      <c r="AA9" s="336"/>
      <c r="AB9" s="336"/>
      <c r="AC9" s="336"/>
      <c r="AD9" s="336"/>
      <c r="AE9" s="336"/>
      <c r="AF9" s="336"/>
      <c r="AG9" s="336"/>
      <c r="AH9" s="336"/>
      <c r="AI9" s="336"/>
      <c r="AJ9" s="336"/>
      <c r="AK9" s="336"/>
      <c r="AL9" s="336"/>
    </row>
    <row r="10" spans="1:38" s="286" customFormat="1" ht="14.1" customHeight="1" x14ac:dyDescent="0.15">
      <c r="A10" s="285"/>
      <c r="B10" s="304"/>
      <c r="C10" s="1464"/>
      <c r="D10" s="1464"/>
      <c r="E10" s="1464"/>
      <c r="F10" s="1464"/>
      <c r="G10" s="1464"/>
      <c r="H10" s="1464"/>
      <c r="I10" s="1464"/>
      <c r="J10" s="1464"/>
      <c r="K10" s="1464"/>
      <c r="L10" s="1464"/>
      <c r="M10" s="1464"/>
      <c r="N10" s="1464"/>
      <c r="O10" s="1464"/>
      <c r="P10" s="1464"/>
      <c r="Q10" s="1464"/>
      <c r="R10" s="1464"/>
      <c r="S10" s="1464"/>
      <c r="T10" s="1464"/>
      <c r="U10" s="1464"/>
      <c r="V10" s="1464"/>
      <c r="W10" s="304"/>
      <c r="X10" s="304"/>
      <c r="Y10" s="304"/>
      <c r="Z10" s="304"/>
      <c r="AA10" s="336"/>
      <c r="AB10" s="336"/>
      <c r="AC10" s="336"/>
      <c r="AD10" s="336"/>
      <c r="AE10" s="336"/>
      <c r="AF10" s="336"/>
      <c r="AG10" s="336"/>
      <c r="AH10" s="336"/>
      <c r="AI10" s="336"/>
      <c r="AJ10" s="336"/>
      <c r="AK10" s="336"/>
      <c r="AL10" s="336"/>
    </row>
    <row r="11" spans="1:38" s="286" customFormat="1" ht="14.1" customHeight="1" x14ac:dyDescent="0.15">
      <c r="A11" s="285"/>
      <c r="B11" s="304"/>
      <c r="C11" s="1464"/>
      <c r="D11" s="1464"/>
      <c r="E11" s="1464"/>
      <c r="F11" s="1464"/>
      <c r="G11" s="1464"/>
      <c r="H11" s="1464"/>
      <c r="I11" s="1464"/>
      <c r="J11" s="1464"/>
      <c r="K11" s="1464"/>
      <c r="L11" s="1464"/>
      <c r="M11" s="1464"/>
      <c r="N11" s="1464"/>
      <c r="O11" s="1464"/>
      <c r="P11" s="1464"/>
      <c r="Q11" s="1464"/>
      <c r="R11" s="1464"/>
      <c r="S11" s="1464"/>
      <c r="T11" s="1464"/>
      <c r="U11" s="1464"/>
      <c r="V11" s="1464"/>
      <c r="W11" s="304"/>
      <c r="X11" s="304"/>
      <c r="Y11" s="304"/>
      <c r="Z11" s="304"/>
      <c r="AA11" s="336"/>
      <c r="AB11" s="336"/>
      <c r="AC11" s="336"/>
      <c r="AD11" s="336"/>
      <c r="AE11" s="336"/>
      <c r="AF11" s="336"/>
      <c r="AG11" s="336"/>
      <c r="AH11" s="336"/>
      <c r="AI11" s="336"/>
      <c r="AJ11" s="336"/>
      <c r="AK11" s="336"/>
      <c r="AL11" s="336"/>
    </row>
    <row r="12" spans="1:38" s="286" customFormat="1" ht="19.5" x14ac:dyDescent="0.15">
      <c r="A12" s="285"/>
      <c r="B12" s="304"/>
      <c r="C12" s="1465" t="s">
        <v>910</v>
      </c>
      <c r="D12" s="1465"/>
      <c r="E12" s="1465"/>
      <c r="F12" s="1465"/>
      <c r="G12" s="1465"/>
      <c r="H12" s="1466" t="s">
        <v>911</v>
      </c>
      <c r="I12" s="1466"/>
      <c r="J12" s="1466"/>
      <c r="K12" s="1466"/>
      <c r="L12" s="1466"/>
      <c r="M12" s="1465" t="s">
        <v>912</v>
      </c>
      <c r="N12" s="1465"/>
      <c r="O12" s="1465"/>
      <c r="P12" s="1465"/>
      <c r="Q12" s="1465"/>
      <c r="R12" s="1465" t="s">
        <v>913</v>
      </c>
      <c r="S12" s="1465"/>
      <c r="T12" s="1465"/>
      <c r="U12" s="1465"/>
      <c r="V12" s="1465"/>
      <c r="W12" s="304"/>
      <c r="X12" s="304"/>
      <c r="Y12" s="304"/>
      <c r="Z12" s="304"/>
      <c r="AA12" s="336"/>
      <c r="AB12" s="336"/>
      <c r="AC12" s="336"/>
      <c r="AD12" s="336"/>
      <c r="AE12" s="336"/>
      <c r="AF12" s="336"/>
      <c r="AG12" s="336"/>
      <c r="AH12" s="336"/>
      <c r="AI12" s="336"/>
      <c r="AJ12" s="336"/>
      <c r="AK12" s="336"/>
      <c r="AL12" s="336"/>
    </row>
    <row r="13" spans="1:38" s="286" customFormat="1" ht="19.5" x14ac:dyDescent="0.15">
      <c r="A13" s="285"/>
      <c r="B13" s="304"/>
      <c r="C13" s="1459"/>
      <c r="D13" s="1459"/>
      <c r="E13" s="1459"/>
      <c r="F13" s="1459"/>
      <c r="G13" s="1459"/>
      <c r="H13" s="671"/>
      <c r="I13" s="422" t="s">
        <v>963</v>
      </c>
      <c r="J13" s="423" t="s">
        <v>964</v>
      </c>
      <c r="K13" s="672"/>
      <c r="L13" s="424" t="s">
        <v>963</v>
      </c>
      <c r="M13" s="1460"/>
      <c r="N13" s="1461"/>
      <c r="O13" s="1461"/>
      <c r="P13" s="1461"/>
      <c r="Q13" s="1462"/>
      <c r="R13" s="671"/>
      <c r="S13" s="422" t="s">
        <v>963</v>
      </c>
      <c r="T13" s="423" t="s">
        <v>964</v>
      </c>
      <c r="U13" s="672"/>
      <c r="V13" s="424" t="s">
        <v>963</v>
      </c>
      <c r="W13" s="304"/>
      <c r="X13" s="304"/>
      <c r="Y13" s="304"/>
      <c r="Z13" s="304"/>
      <c r="AA13" s="336"/>
      <c r="AB13" s="336"/>
      <c r="AC13" s="336"/>
      <c r="AD13" s="336"/>
      <c r="AE13" s="336"/>
      <c r="AF13" s="336"/>
      <c r="AG13" s="336"/>
      <c r="AH13" s="336"/>
      <c r="AI13" s="336"/>
      <c r="AJ13" s="336"/>
      <c r="AK13" s="336"/>
      <c r="AL13" s="336"/>
    </row>
    <row r="14" spans="1:38" s="286" customFormat="1" ht="19.5" x14ac:dyDescent="0.15">
      <c r="A14" s="285"/>
      <c r="B14" s="304"/>
      <c r="C14" s="1459"/>
      <c r="D14" s="1459"/>
      <c r="E14" s="1459"/>
      <c r="F14" s="1459"/>
      <c r="G14" s="1459"/>
      <c r="H14" s="671"/>
      <c r="I14" s="422" t="s">
        <v>963</v>
      </c>
      <c r="J14" s="423" t="s">
        <v>964</v>
      </c>
      <c r="K14" s="672"/>
      <c r="L14" s="424" t="s">
        <v>963</v>
      </c>
      <c r="M14" s="1462"/>
      <c r="N14" s="1470"/>
      <c r="O14" s="1470"/>
      <c r="P14" s="1470"/>
      <c r="Q14" s="1470"/>
      <c r="R14" s="671"/>
      <c r="S14" s="422" t="s">
        <v>963</v>
      </c>
      <c r="T14" s="423" t="s">
        <v>964</v>
      </c>
      <c r="U14" s="672"/>
      <c r="V14" s="424" t="s">
        <v>963</v>
      </c>
      <c r="W14" s="304"/>
      <c r="X14" s="304"/>
      <c r="Y14" s="304"/>
      <c r="Z14" s="304"/>
      <c r="AA14" s="336"/>
      <c r="AB14" s="336"/>
      <c r="AC14" s="336"/>
      <c r="AD14" s="336"/>
      <c r="AE14" s="336"/>
      <c r="AF14" s="336"/>
      <c r="AG14" s="336"/>
      <c r="AH14" s="336"/>
      <c r="AI14" s="336"/>
      <c r="AJ14" s="336"/>
      <c r="AK14" s="336"/>
      <c r="AL14" s="336"/>
    </row>
    <row r="15" spans="1:38" s="286" customFormat="1" ht="19.5" x14ac:dyDescent="0.15">
      <c r="A15" s="285"/>
      <c r="B15" s="304"/>
      <c r="C15" s="1459"/>
      <c r="D15" s="1459"/>
      <c r="E15" s="1459"/>
      <c r="F15" s="1459"/>
      <c r="G15" s="1459"/>
      <c r="H15" s="671"/>
      <c r="I15" s="422" t="s">
        <v>963</v>
      </c>
      <c r="J15" s="423" t="s">
        <v>964</v>
      </c>
      <c r="K15" s="672"/>
      <c r="L15" s="424" t="s">
        <v>963</v>
      </c>
      <c r="M15" s="1462"/>
      <c r="N15" s="1470"/>
      <c r="O15" s="1470"/>
      <c r="P15" s="1470"/>
      <c r="Q15" s="1470"/>
      <c r="R15" s="671"/>
      <c r="S15" s="422" t="s">
        <v>963</v>
      </c>
      <c r="T15" s="423" t="s">
        <v>964</v>
      </c>
      <c r="U15" s="672"/>
      <c r="V15" s="424" t="s">
        <v>963</v>
      </c>
      <c r="W15" s="304"/>
      <c r="X15" s="304"/>
      <c r="Y15" s="304"/>
      <c r="Z15" s="304"/>
      <c r="AA15" s="336"/>
      <c r="AB15" s="336"/>
      <c r="AC15" s="336"/>
      <c r="AD15" s="336"/>
      <c r="AE15" s="336"/>
      <c r="AF15" s="336"/>
      <c r="AG15" s="336"/>
      <c r="AH15" s="336"/>
      <c r="AI15" s="336"/>
      <c r="AJ15" s="336"/>
      <c r="AK15" s="336"/>
      <c r="AL15" s="336"/>
    </row>
    <row r="16" spans="1:38" s="286" customFormat="1" ht="19.5" x14ac:dyDescent="0.15">
      <c r="A16" s="285"/>
      <c r="B16" s="304"/>
      <c r="C16" s="1459"/>
      <c r="D16" s="1459"/>
      <c r="E16" s="1459"/>
      <c r="F16" s="1459"/>
      <c r="G16" s="1459"/>
      <c r="H16" s="671"/>
      <c r="I16" s="422" t="s">
        <v>963</v>
      </c>
      <c r="J16" s="423" t="s">
        <v>964</v>
      </c>
      <c r="K16" s="672"/>
      <c r="L16" s="424" t="s">
        <v>963</v>
      </c>
      <c r="M16" s="1462"/>
      <c r="N16" s="1470"/>
      <c r="O16" s="1470"/>
      <c r="P16" s="1470"/>
      <c r="Q16" s="1470"/>
      <c r="R16" s="671"/>
      <c r="S16" s="422" t="s">
        <v>963</v>
      </c>
      <c r="T16" s="423" t="s">
        <v>964</v>
      </c>
      <c r="U16" s="672"/>
      <c r="V16" s="424" t="s">
        <v>963</v>
      </c>
      <c r="W16" s="304"/>
      <c r="X16" s="304"/>
      <c r="Y16" s="304"/>
      <c r="Z16" s="304"/>
      <c r="AA16" s="336"/>
      <c r="AB16" s="336"/>
      <c r="AC16" s="336"/>
      <c r="AD16" s="336"/>
      <c r="AE16" s="336"/>
      <c r="AF16" s="336"/>
      <c r="AG16" s="336"/>
      <c r="AH16" s="336"/>
      <c r="AI16" s="336"/>
      <c r="AJ16" s="336"/>
      <c r="AK16" s="336"/>
      <c r="AL16" s="336"/>
    </row>
    <row r="17" spans="1:38" s="286" customFormat="1" ht="19.5" x14ac:dyDescent="0.15">
      <c r="A17" s="285"/>
      <c r="B17" s="304"/>
      <c r="C17" s="1459"/>
      <c r="D17" s="1459"/>
      <c r="E17" s="1459"/>
      <c r="F17" s="1459"/>
      <c r="G17" s="1459"/>
      <c r="H17" s="671"/>
      <c r="I17" s="422" t="s">
        <v>963</v>
      </c>
      <c r="J17" s="423" t="s">
        <v>964</v>
      </c>
      <c r="K17" s="672"/>
      <c r="L17" s="424" t="s">
        <v>963</v>
      </c>
      <c r="M17" s="1462"/>
      <c r="N17" s="1470"/>
      <c r="O17" s="1470"/>
      <c r="P17" s="1470"/>
      <c r="Q17" s="1470"/>
      <c r="R17" s="671"/>
      <c r="S17" s="422" t="s">
        <v>963</v>
      </c>
      <c r="T17" s="423" t="s">
        <v>964</v>
      </c>
      <c r="U17" s="672"/>
      <c r="V17" s="424" t="s">
        <v>963</v>
      </c>
      <c r="W17" s="304"/>
      <c r="X17" s="304"/>
      <c r="Y17" s="304"/>
      <c r="Z17" s="304"/>
      <c r="AA17" s="336"/>
      <c r="AB17" s="336"/>
      <c r="AC17" s="336"/>
      <c r="AD17" s="336"/>
      <c r="AE17" s="336"/>
      <c r="AF17" s="336"/>
      <c r="AG17" s="336"/>
      <c r="AH17" s="336"/>
      <c r="AI17" s="336"/>
      <c r="AJ17" s="336"/>
      <c r="AK17" s="336"/>
      <c r="AL17" s="336"/>
    </row>
    <row r="18" spans="1:38" s="286" customFormat="1" ht="19.5" x14ac:dyDescent="0.15">
      <c r="A18" s="285"/>
      <c r="B18" s="304"/>
      <c r="C18" s="1459"/>
      <c r="D18" s="1459"/>
      <c r="E18" s="1459"/>
      <c r="F18" s="1459"/>
      <c r="G18" s="1459"/>
      <c r="H18" s="671"/>
      <c r="I18" s="422" t="s">
        <v>963</v>
      </c>
      <c r="J18" s="423" t="s">
        <v>964</v>
      </c>
      <c r="K18" s="672"/>
      <c r="L18" s="424" t="s">
        <v>963</v>
      </c>
      <c r="M18" s="1462"/>
      <c r="N18" s="1470"/>
      <c r="O18" s="1470"/>
      <c r="P18" s="1470"/>
      <c r="Q18" s="1470"/>
      <c r="R18" s="671"/>
      <c r="S18" s="422" t="s">
        <v>963</v>
      </c>
      <c r="T18" s="423" t="s">
        <v>964</v>
      </c>
      <c r="U18" s="672"/>
      <c r="V18" s="424" t="s">
        <v>963</v>
      </c>
      <c r="W18" s="304"/>
      <c r="X18" s="304"/>
      <c r="Y18" s="304"/>
      <c r="Z18" s="304"/>
      <c r="AA18" s="336"/>
      <c r="AB18" s="336"/>
      <c r="AC18" s="336"/>
      <c r="AD18" s="336"/>
      <c r="AE18" s="336"/>
      <c r="AF18" s="336"/>
      <c r="AG18" s="336"/>
      <c r="AH18" s="336"/>
      <c r="AI18" s="336"/>
      <c r="AJ18" s="336"/>
      <c r="AK18" s="336"/>
      <c r="AL18" s="336"/>
    </row>
    <row r="19" spans="1:38" s="286" customFormat="1" ht="19.5" x14ac:dyDescent="0.15">
      <c r="A19" s="285"/>
      <c r="B19" s="304"/>
      <c r="C19" s="1459"/>
      <c r="D19" s="1459"/>
      <c r="E19" s="1459"/>
      <c r="F19" s="1459"/>
      <c r="G19" s="1459"/>
      <c r="H19" s="671"/>
      <c r="I19" s="422" t="s">
        <v>963</v>
      </c>
      <c r="J19" s="423" t="s">
        <v>964</v>
      </c>
      <c r="K19" s="672"/>
      <c r="L19" s="424" t="s">
        <v>963</v>
      </c>
      <c r="M19" s="1462"/>
      <c r="N19" s="1470"/>
      <c r="O19" s="1470"/>
      <c r="P19" s="1470"/>
      <c r="Q19" s="1470"/>
      <c r="R19" s="671"/>
      <c r="S19" s="422" t="s">
        <v>963</v>
      </c>
      <c r="T19" s="423" t="s">
        <v>964</v>
      </c>
      <c r="U19" s="672"/>
      <c r="V19" s="424" t="s">
        <v>963</v>
      </c>
      <c r="W19" s="304"/>
      <c r="X19" s="304"/>
      <c r="Y19" s="304"/>
      <c r="Z19" s="304"/>
      <c r="AA19" s="336"/>
      <c r="AB19" s="336"/>
      <c r="AC19" s="336"/>
      <c r="AD19" s="336"/>
      <c r="AE19" s="336"/>
      <c r="AF19" s="336"/>
      <c r="AG19" s="336"/>
      <c r="AH19" s="336"/>
      <c r="AI19" s="336"/>
      <c r="AJ19" s="336"/>
      <c r="AK19" s="336"/>
      <c r="AL19" s="336"/>
    </row>
    <row r="20" spans="1:38" s="286" customFormat="1" ht="19.5" x14ac:dyDescent="0.15">
      <c r="A20" s="285"/>
      <c r="B20" s="304"/>
      <c r="C20" s="1459"/>
      <c r="D20" s="1459"/>
      <c r="E20" s="1459"/>
      <c r="F20" s="1459"/>
      <c r="G20" s="1459"/>
      <c r="H20" s="671"/>
      <c r="I20" s="422" t="s">
        <v>963</v>
      </c>
      <c r="J20" s="423" t="s">
        <v>964</v>
      </c>
      <c r="K20" s="672"/>
      <c r="L20" s="424" t="s">
        <v>963</v>
      </c>
      <c r="M20" s="1462"/>
      <c r="N20" s="1470"/>
      <c r="O20" s="1470"/>
      <c r="P20" s="1470"/>
      <c r="Q20" s="1470"/>
      <c r="R20" s="671"/>
      <c r="S20" s="422" t="s">
        <v>963</v>
      </c>
      <c r="T20" s="423" t="s">
        <v>964</v>
      </c>
      <c r="U20" s="672"/>
      <c r="V20" s="424" t="s">
        <v>963</v>
      </c>
      <c r="W20" s="304"/>
      <c r="X20" s="304"/>
      <c r="Y20" s="304"/>
      <c r="Z20" s="304"/>
      <c r="AA20" s="336"/>
      <c r="AB20" s="336"/>
      <c r="AC20" s="336"/>
      <c r="AD20" s="336"/>
      <c r="AE20" s="336"/>
      <c r="AF20" s="336"/>
      <c r="AG20" s="336"/>
      <c r="AH20" s="336"/>
      <c r="AI20" s="336"/>
      <c r="AJ20" s="336"/>
      <c r="AK20" s="336"/>
      <c r="AL20" s="336"/>
    </row>
    <row r="21" spans="1:38" s="286" customFormat="1" ht="19.5" x14ac:dyDescent="0.15">
      <c r="A21" s="285"/>
      <c r="B21" s="304"/>
      <c r="C21" s="1459"/>
      <c r="D21" s="1459"/>
      <c r="E21" s="1459"/>
      <c r="F21" s="1459"/>
      <c r="G21" s="1459"/>
      <c r="H21" s="671"/>
      <c r="I21" s="422" t="s">
        <v>963</v>
      </c>
      <c r="J21" s="423" t="s">
        <v>964</v>
      </c>
      <c r="K21" s="672"/>
      <c r="L21" s="424" t="s">
        <v>963</v>
      </c>
      <c r="M21" s="1462"/>
      <c r="N21" s="1470"/>
      <c r="O21" s="1470"/>
      <c r="P21" s="1470"/>
      <c r="Q21" s="1470"/>
      <c r="R21" s="671"/>
      <c r="S21" s="422" t="s">
        <v>963</v>
      </c>
      <c r="T21" s="423" t="s">
        <v>964</v>
      </c>
      <c r="U21" s="672"/>
      <c r="V21" s="424" t="s">
        <v>963</v>
      </c>
      <c r="W21" s="304"/>
      <c r="X21" s="304"/>
      <c r="Y21" s="304"/>
      <c r="Z21" s="304"/>
      <c r="AA21" s="336"/>
      <c r="AB21" s="336"/>
      <c r="AC21" s="336"/>
      <c r="AD21" s="336"/>
      <c r="AE21" s="336"/>
      <c r="AF21" s="336"/>
      <c r="AG21" s="336"/>
      <c r="AH21" s="336"/>
      <c r="AI21" s="336"/>
      <c r="AJ21" s="336"/>
      <c r="AK21" s="336"/>
      <c r="AL21" s="336"/>
    </row>
    <row r="22" spans="1:38" s="286" customFormat="1" ht="19.5" x14ac:dyDescent="0.15">
      <c r="A22" s="285"/>
      <c r="B22" s="304"/>
      <c r="C22" s="1459"/>
      <c r="D22" s="1459"/>
      <c r="E22" s="1459"/>
      <c r="F22" s="1459"/>
      <c r="G22" s="1459"/>
      <c r="H22" s="671"/>
      <c r="I22" s="422" t="s">
        <v>963</v>
      </c>
      <c r="J22" s="423" t="s">
        <v>964</v>
      </c>
      <c r="K22" s="672"/>
      <c r="L22" s="424" t="s">
        <v>963</v>
      </c>
      <c r="M22" s="1462"/>
      <c r="N22" s="1470"/>
      <c r="O22" s="1470"/>
      <c r="P22" s="1470"/>
      <c r="Q22" s="1470"/>
      <c r="R22" s="671"/>
      <c r="S22" s="422" t="s">
        <v>963</v>
      </c>
      <c r="T22" s="423" t="s">
        <v>964</v>
      </c>
      <c r="U22" s="672"/>
      <c r="V22" s="424" t="s">
        <v>963</v>
      </c>
      <c r="W22" s="304"/>
      <c r="X22" s="304"/>
      <c r="Y22" s="304"/>
      <c r="Z22" s="304"/>
      <c r="AA22" s="336"/>
      <c r="AB22" s="336"/>
      <c r="AC22" s="336"/>
      <c r="AD22" s="336"/>
      <c r="AE22" s="336"/>
      <c r="AF22" s="336"/>
      <c r="AG22" s="336"/>
      <c r="AH22" s="336"/>
      <c r="AI22" s="336"/>
      <c r="AJ22" s="336"/>
      <c r="AK22" s="336"/>
      <c r="AL22" s="336"/>
    </row>
    <row r="23" spans="1:38" s="286" customFormat="1" ht="19.5" x14ac:dyDescent="0.15">
      <c r="A23" s="285"/>
      <c r="B23" s="304"/>
      <c r="C23" s="1459"/>
      <c r="D23" s="1459"/>
      <c r="E23" s="1459"/>
      <c r="F23" s="1459"/>
      <c r="G23" s="1459"/>
      <c r="H23" s="671"/>
      <c r="I23" s="422" t="s">
        <v>963</v>
      </c>
      <c r="J23" s="423" t="s">
        <v>964</v>
      </c>
      <c r="K23" s="672"/>
      <c r="L23" s="424" t="s">
        <v>963</v>
      </c>
      <c r="M23" s="1462"/>
      <c r="N23" s="1470"/>
      <c r="O23" s="1470"/>
      <c r="P23" s="1470"/>
      <c r="Q23" s="1470"/>
      <c r="R23" s="671"/>
      <c r="S23" s="422" t="s">
        <v>963</v>
      </c>
      <c r="T23" s="423" t="s">
        <v>964</v>
      </c>
      <c r="U23" s="672"/>
      <c r="V23" s="424" t="s">
        <v>963</v>
      </c>
      <c r="W23" s="304"/>
      <c r="X23" s="304"/>
      <c r="Y23" s="304"/>
      <c r="Z23" s="304"/>
      <c r="AA23" s="336"/>
      <c r="AB23" s="336"/>
      <c r="AC23" s="336"/>
      <c r="AD23" s="336"/>
      <c r="AE23" s="336"/>
      <c r="AF23" s="336"/>
      <c r="AG23" s="336"/>
      <c r="AH23" s="336"/>
      <c r="AI23" s="336"/>
      <c r="AJ23" s="336"/>
      <c r="AK23" s="336"/>
      <c r="AL23" s="336"/>
    </row>
    <row r="24" spans="1:38" s="286" customFormat="1" ht="19.5" x14ac:dyDescent="0.15">
      <c r="A24" s="285"/>
      <c r="B24" s="304"/>
      <c r="C24" s="1459"/>
      <c r="D24" s="1459"/>
      <c r="E24" s="1459"/>
      <c r="F24" s="1459"/>
      <c r="G24" s="1459"/>
      <c r="H24" s="671"/>
      <c r="I24" s="422" t="s">
        <v>963</v>
      </c>
      <c r="J24" s="423" t="s">
        <v>964</v>
      </c>
      <c r="K24" s="672"/>
      <c r="L24" s="424" t="s">
        <v>963</v>
      </c>
      <c r="M24" s="1462"/>
      <c r="N24" s="1470"/>
      <c r="O24" s="1470"/>
      <c r="P24" s="1470"/>
      <c r="Q24" s="1470"/>
      <c r="R24" s="671"/>
      <c r="S24" s="422" t="s">
        <v>963</v>
      </c>
      <c r="T24" s="423" t="s">
        <v>964</v>
      </c>
      <c r="U24" s="672"/>
      <c r="V24" s="424" t="s">
        <v>963</v>
      </c>
      <c r="W24" s="304"/>
      <c r="X24" s="304"/>
      <c r="Y24" s="304"/>
      <c r="Z24" s="304"/>
      <c r="AA24" s="336"/>
      <c r="AB24" s="336"/>
      <c r="AC24" s="336"/>
      <c r="AD24" s="336"/>
      <c r="AE24" s="336"/>
      <c r="AF24" s="336"/>
      <c r="AG24" s="336"/>
      <c r="AH24" s="336"/>
      <c r="AI24" s="336"/>
      <c r="AJ24" s="336"/>
      <c r="AK24" s="336"/>
      <c r="AL24" s="336"/>
    </row>
    <row r="25" spans="1:38" s="286" customFormat="1" ht="19.5" x14ac:dyDescent="0.15">
      <c r="A25" s="285"/>
      <c r="B25" s="304"/>
      <c r="C25" s="385" t="s">
        <v>1049</v>
      </c>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36"/>
      <c r="AB25" s="336"/>
      <c r="AC25" s="336"/>
      <c r="AD25" s="336"/>
      <c r="AE25" s="336"/>
      <c r="AF25" s="336"/>
      <c r="AG25" s="336"/>
      <c r="AH25" s="336"/>
      <c r="AI25" s="336"/>
      <c r="AJ25" s="336"/>
      <c r="AK25" s="336"/>
      <c r="AL25" s="336"/>
    </row>
    <row r="26" spans="1:38" s="288" customFormat="1" ht="9.6" customHeight="1" x14ac:dyDescent="0.15">
      <c r="A26" s="287"/>
      <c r="B26" s="303"/>
      <c r="C26" s="398"/>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41"/>
      <c r="AB26" s="341"/>
      <c r="AC26" s="341"/>
      <c r="AD26" s="341"/>
      <c r="AE26" s="341"/>
      <c r="AF26" s="341"/>
      <c r="AG26" s="341"/>
      <c r="AH26" s="341"/>
      <c r="AI26" s="341"/>
      <c r="AJ26" s="341"/>
      <c r="AK26" s="341"/>
      <c r="AL26" s="341"/>
    </row>
    <row r="27" spans="1:38" ht="18.95" customHeight="1" x14ac:dyDescent="0.15">
      <c r="A27" s="403"/>
      <c r="B27" s="425" t="s">
        <v>1126</v>
      </c>
      <c r="C27" s="413"/>
      <c r="D27" s="413"/>
      <c r="E27" s="413"/>
      <c r="F27" s="413"/>
      <c r="G27" s="426"/>
      <c r="H27" s="426"/>
      <c r="I27" s="426"/>
      <c r="J27" s="426"/>
      <c r="K27" s="403"/>
      <c r="L27" s="403"/>
      <c r="M27" s="413"/>
      <c r="N27" s="413"/>
      <c r="O27" s="413"/>
      <c r="P27" s="413"/>
      <c r="Q27" s="413"/>
      <c r="R27" s="403"/>
      <c r="S27" s="403"/>
      <c r="T27" s="403"/>
      <c r="U27" s="403"/>
      <c r="V27" s="403"/>
      <c r="W27" s="403"/>
      <c r="X27" s="403"/>
      <c r="Y27" s="403"/>
      <c r="Z27" s="403"/>
      <c r="AA27" s="403"/>
      <c r="AB27" s="403"/>
      <c r="AC27" s="403"/>
      <c r="AD27" s="403"/>
      <c r="AE27" s="403"/>
      <c r="AF27" s="403"/>
      <c r="AG27" s="403"/>
      <c r="AH27" s="403"/>
      <c r="AI27" s="403"/>
      <c r="AJ27" s="403"/>
      <c r="AK27" s="403"/>
    </row>
    <row r="28" spans="1:38" s="2" customFormat="1" ht="61.5" customHeight="1" x14ac:dyDescent="0.15">
      <c r="A28" s="289"/>
      <c r="B28" s="1467" t="s">
        <v>1033</v>
      </c>
      <c r="C28" s="1469"/>
      <c r="D28" s="1208"/>
      <c r="E28" s="1471" t="s">
        <v>914</v>
      </c>
      <c r="F28" s="1472"/>
      <c r="G28" s="1471" t="s">
        <v>915</v>
      </c>
      <c r="H28" s="1472"/>
      <c r="I28" s="1471" t="s">
        <v>916</v>
      </c>
      <c r="J28" s="1472"/>
      <c r="K28" s="1471" t="s">
        <v>917</v>
      </c>
      <c r="L28" s="1472"/>
      <c r="M28" s="1471" t="s">
        <v>918</v>
      </c>
      <c r="N28" s="1472"/>
      <c r="O28" s="1206" t="s">
        <v>62</v>
      </c>
      <c r="P28" s="1207"/>
      <c r="Q28" s="1207"/>
      <c r="R28" s="1208"/>
      <c r="S28" s="1206" t="s">
        <v>1084</v>
      </c>
      <c r="T28" s="1207"/>
      <c r="U28" s="1208"/>
      <c r="V28" s="1206" t="s">
        <v>1085</v>
      </c>
      <c r="W28" s="1207"/>
      <c r="X28" s="1208"/>
      <c r="Y28" s="1206" t="s">
        <v>1086</v>
      </c>
      <c r="Z28" s="1207"/>
      <c r="AA28" s="1208"/>
      <c r="AB28" s="1206" t="s">
        <v>1087</v>
      </c>
      <c r="AC28" s="1207"/>
      <c r="AD28" s="1208"/>
      <c r="AE28" s="1206" t="s">
        <v>1088</v>
      </c>
      <c r="AF28" s="1207"/>
      <c r="AG28" s="1208"/>
      <c r="AH28" s="1206" t="s">
        <v>173</v>
      </c>
      <c r="AI28" s="1207"/>
      <c r="AJ28" s="1207"/>
      <c r="AK28" s="1208"/>
    </row>
    <row r="29" spans="1:38" ht="12.75" customHeight="1" x14ac:dyDescent="0.15">
      <c r="A29" s="403"/>
      <c r="B29" s="1206" t="s">
        <v>919</v>
      </c>
      <c r="C29" s="1207"/>
      <c r="D29" s="1208"/>
      <c r="E29" s="1488">
        <v>0</v>
      </c>
      <c r="F29" s="1489"/>
      <c r="G29" s="1488">
        <v>0</v>
      </c>
      <c r="H29" s="1489"/>
      <c r="I29" s="1488">
        <v>0</v>
      </c>
      <c r="J29" s="1489"/>
      <c r="K29" s="1488">
        <v>0</v>
      </c>
      <c r="L29" s="1489"/>
      <c r="M29" s="1488">
        <v>0</v>
      </c>
      <c r="N29" s="1489"/>
      <c r="O29" s="1492">
        <v>800</v>
      </c>
      <c r="P29" s="1493"/>
      <c r="Q29" s="1496" t="s">
        <v>65</v>
      </c>
      <c r="R29" s="1497"/>
      <c r="S29" s="1473">
        <f>E29*O29/10</f>
        <v>0</v>
      </c>
      <c r="T29" s="1474"/>
      <c r="U29" s="1475"/>
      <c r="V29" s="1473">
        <f>G29*O29/10</f>
        <v>0</v>
      </c>
      <c r="W29" s="1474"/>
      <c r="X29" s="1475"/>
      <c r="Y29" s="1473">
        <f>I29*O29/10</f>
        <v>0</v>
      </c>
      <c r="Z29" s="1474"/>
      <c r="AA29" s="1475"/>
      <c r="AB29" s="1473">
        <f>K29*O29/10</f>
        <v>0</v>
      </c>
      <c r="AC29" s="1474"/>
      <c r="AD29" s="1475"/>
      <c r="AE29" s="1473">
        <f>M29*O29/10</f>
        <v>0</v>
      </c>
      <c r="AF29" s="1474"/>
      <c r="AG29" s="1475"/>
      <c r="AH29" s="1479"/>
      <c r="AI29" s="1480"/>
      <c r="AJ29" s="1480"/>
      <c r="AK29" s="1481"/>
      <c r="AL29" s="2"/>
    </row>
    <row r="30" spans="1:38" ht="19.5" customHeight="1" x14ac:dyDescent="0.15">
      <c r="A30" s="403"/>
      <c r="B30" s="1485"/>
      <c r="C30" s="1486"/>
      <c r="D30" s="1487"/>
      <c r="E30" s="1490"/>
      <c r="F30" s="1491"/>
      <c r="G30" s="1490"/>
      <c r="H30" s="1491"/>
      <c r="I30" s="1490"/>
      <c r="J30" s="1491"/>
      <c r="K30" s="1490"/>
      <c r="L30" s="1491"/>
      <c r="M30" s="1490"/>
      <c r="N30" s="1491"/>
      <c r="O30" s="1494"/>
      <c r="P30" s="1495"/>
      <c r="Q30" s="1498"/>
      <c r="R30" s="1499"/>
      <c r="S30" s="1476"/>
      <c r="T30" s="1477"/>
      <c r="U30" s="1478"/>
      <c r="V30" s="1476"/>
      <c r="W30" s="1477"/>
      <c r="X30" s="1478"/>
      <c r="Y30" s="1476"/>
      <c r="Z30" s="1477"/>
      <c r="AA30" s="1478"/>
      <c r="AB30" s="1476"/>
      <c r="AC30" s="1477"/>
      <c r="AD30" s="1478"/>
      <c r="AE30" s="1476"/>
      <c r="AF30" s="1477"/>
      <c r="AG30" s="1478"/>
      <c r="AH30" s="1482"/>
      <c r="AI30" s="1483"/>
      <c r="AJ30" s="1483"/>
      <c r="AK30" s="1484"/>
      <c r="AL30" s="2"/>
    </row>
    <row r="31" spans="1:38" ht="12.95" customHeight="1" x14ac:dyDescent="0.15">
      <c r="A31" s="403"/>
      <c r="B31" s="1206" t="s">
        <v>920</v>
      </c>
      <c r="C31" s="1207"/>
      <c r="D31" s="1208"/>
      <c r="E31" s="1488">
        <v>0</v>
      </c>
      <c r="F31" s="1489"/>
      <c r="G31" s="1488">
        <v>0</v>
      </c>
      <c r="H31" s="1489"/>
      <c r="I31" s="1488">
        <v>0</v>
      </c>
      <c r="J31" s="1489"/>
      <c r="K31" s="1488">
        <v>0</v>
      </c>
      <c r="L31" s="1489"/>
      <c r="M31" s="1488">
        <v>0</v>
      </c>
      <c r="N31" s="1489"/>
      <c r="O31" s="1492">
        <v>4000</v>
      </c>
      <c r="P31" s="1493"/>
      <c r="Q31" s="1496" t="s">
        <v>65</v>
      </c>
      <c r="R31" s="1497"/>
      <c r="S31" s="1473">
        <f>E31*O31/10</f>
        <v>0</v>
      </c>
      <c r="T31" s="1474"/>
      <c r="U31" s="1475"/>
      <c r="V31" s="1473">
        <f>G31*O31/10</f>
        <v>0</v>
      </c>
      <c r="W31" s="1474"/>
      <c r="X31" s="1475"/>
      <c r="Y31" s="1473">
        <f>I31*O31/10</f>
        <v>0</v>
      </c>
      <c r="Z31" s="1474"/>
      <c r="AA31" s="1475"/>
      <c r="AB31" s="1473">
        <f>K31*O31/10</f>
        <v>0</v>
      </c>
      <c r="AC31" s="1474"/>
      <c r="AD31" s="1475"/>
      <c r="AE31" s="1473">
        <f>M31*O31/10</f>
        <v>0</v>
      </c>
      <c r="AF31" s="1474"/>
      <c r="AG31" s="1475"/>
      <c r="AH31" s="1479"/>
      <c r="AI31" s="1480"/>
      <c r="AJ31" s="1480"/>
      <c r="AK31" s="1481"/>
      <c r="AL31" s="2"/>
    </row>
    <row r="32" spans="1:38" ht="19.5" customHeight="1" x14ac:dyDescent="0.15">
      <c r="A32" s="403"/>
      <c r="B32" s="1485"/>
      <c r="C32" s="1486"/>
      <c r="D32" s="1487"/>
      <c r="E32" s="1490"/>
      <c r="F32" s="1491"/>
      <c r="G32" s="1490"/>
      <c r="H32" s="1491"/>
      <c r="I32" s="1490"/>
      <c r="J32" s="1491"/>
      <c r="K32" s="1490"/>
      <c r="L32" s="1491"/>
      <c r="M32" s="1490"/>
      <c r="N32" s="1491"/>
      <c r="O32" s="1494"/>
      <c r="P32" s="1495"/>
      <c r="Q32" s="1498"/>
      <c r="R32" s="1499"/>
      <c r="S32" s="1476"/>
      <c r="T32" s="1477"/>
      <c r="U32" s="1478"/>
      <c r="V32" s="1476"/>
      <c r="W32" s="1477"/>
      <c r="X32" s="1478"/>
      <c r="Y32" s="1476"/>
      <c r="Z32" s="1477"/>
      <c r="AA32" s="1478"/>
      <c r="AB32" s="1476"/>
      <c r="AC32" s="1477"/>
      <c r="AD32" s="1478"/>
      <c r="AE32" s="1476"/>
      <c r="AF32" s="1477"/>
      <c r="AG32" s="1478"/>
      <c r="AH32" s="1482"/>
      <c r="AI32" s="1483"/>
      <c r="AJ32" s="1483"/>
      <c r="AK32" s="1484"/>
      <c r="AL32" s="2"/>
    </row>
    <row r="33" spans="1:38" ht="12.95" customHeight="1" x14ac:dyDescent="0.15">
      <c r="A33" s="403"/>
      <c r="B33" s="1206" t="s">
        <v>921</v>
      </c>
      <c r="C33" s="1207"/>
      <c r="D33" s="1208"/>
      <c r="E33" s="1488">
        <v>0</v>
      </c>
      <c r="F33" s="1489"/>
      <c r="G33" s="1488">
        <v>0</v>
      </c>
      <c r="H33" s="1489"/>
      <c r="I33" s="1488">
        <v>0</v>
      </c>
      <c r="J33" s="1489"/>
      <c r="K33" s="1488">
        <v>0</v>
      </c>
      <c r="L33" s="1489"/>
      <c r="M33" s="1488">
        <v>0</v>
      </c>
      <c r="N33" s="1489"/>
      <c r="O33" s="1492">
        <v>8000</v>
      </c>
      <c r="P33" s="1493"/>
      <c r="Q33" s="1496" t="s">
        <v>65</v>
      </c>
      <c r="R33" s="1497"/>
      <c r="S33" s="1473">
        <f>E33*O33/10</f>
        <v>0</v>
      </c>
      <c r="T33" s="1474"/>
      <c r="U33" s="1475"/>
      <c r="V33" s="1473">
        <f>G33*O33/10</f>
        <v>0</v>
      </c>
      <c r="W33" s="1474"/>
      <c r="X33" s="1475"/>
      <c r="Y33" s="1473">
        <f>I33*O33/10</f>
        <v>0</v>
      </c>
      <c r="Z33" s="1474"/>
      <c r="AA33" s="1475"/>
      <c r="AB33" s="1473">
        <f>K33*O33/10</f>
        <v>0</v>
      </c>
      <c r="AC33" s="1474"/>
      <c r="AD33" s="1475"/>
      <c r="AE33" s="1473">
        <f>M33*O33/10</f>
        <v>0</v>
      </c>
      <c r="AF33" s="1474"/>
      <c r="AG33" s="1475"/>
      <c r="AH33" s="1479"/>
      <c r="AI33" s="1480"/>
      <c r="AJ33" s="1480"/>
      <c r="AK33" s="1481"/>
      <c r="AL33" s="2"/>
    </row>
    <row r="34" spans="1:38" ht="19.5" customHeight="1" x14ac:dyDescent="0.15">
      <c r="A34" s="403"/>
      <c r="B34" s="1485"/>
      <c r="C34" s="1486"/>
      <c r="D34" s="1487"/>
      <c r="E34" s="1490"/>
      <c r="F34" s="1491"/>
      <c r="G34" s="1490"/>
      <c r="H34" s="1491"/>
      <c r="I34" s="1490"/>
      <c r="J34" s="1491"/>
      <c r="K34" s="1490"/>
      <c r="L34" s="1491"/>
      <c r="M34" s="1490"/>
      <c r="N34" s="1491"/>
      <c r="O34" s="1494"/>
      <c r="P34" s="1495"/>
      <c r="Q34" s="1498"/>
      <c r="R34" s="1499"/>
      <c r="S34" s="1476"/>
      <c r="T34" s="1477"/>
      <c r="U34" s="1478"/>
      <c r="V34" s="1476"/>
      <c r="W34" s="1477"/>
      <c r="X34" s="1478"/>
      <c r="Y34" s="1476"/>
      <c r="Z34" s="1477"/>
      <c r="AA34" s="1478"/>
      <c r="AB34" s="1476"/>
      <c r="AC34" s="1477"/>
      <c r="AD34" s="1478"/>
      <c r="AE34" s="1476"/>
      <c r="AF34" s="1477"/>
      <c r="AG34" s="1478"/>
      <c r="AH34" s="1482"/>
      <c r="AI34" s="1483"/>
      <c r="AJ34" s="1483"/>
      <c r="AK34" s="1484"/>
      <c r="AL34" s="2"/>
    </row>
    <row r="35" spans="1:38" ht="12.95" customHeight="1" x14ac:dyDescent="0.15">
      <c r="A35" s="403"/>
      <c r="B35" s="1206" t="s">
        <v>922</v>
      </c>
      <c r="C35" s="1207"/>
      <c r="D35" s="1208"/>
      <c r="E35" s="1488">
        <v>0</v>
      </c>
      <c r="F35" s="1489"/>
      <c r="G35" s="1488">
        <v>0</v>
      </c>
      <c r="H35" s="1489"/>
      <c r="I35" s="1488">
        <v>0</v>
      </c>
      <c r="J35" s="1489"/>
      <c r="K35" s="1488">
        <v>0</v>
      </c>
      <c r="L35" s="1489"/>
      <c r="M35" s="1488">
        <v>0</v>
      </c>
      <c r="N35" s="1489"/>
      <c r="O35" s="1492">
        <v>3000</v>
      </c>
      <c r="P35" s="1493"/>
      <c r="Q35" s="1496" t="s">
        <v>65</v>
      </c>
      <c r="R35" s="1497"/>
      <c r="S35" s="1473">
        <f>E35*O35/10</f>
        <v>0</v>
      </c>
      <c r="T35" s="1474"/>
      <c r="U35" s="1475"/>
      <c r="V35" s="1473">
        <f>G35*O35/10</f>
        <v>0</v>
      </c>
      <c r="W35" s="1474"/>
      <c r="X35" s="1475"/>
      <c r="Y35" s="1473">
        <f>I35*O35/10</f>
        <v>0</v>
      </c>
      <c r="Z35" s="1474"/>
      <c r="AA35" s="1475"/>
      <c r="AB35" s="1473">
        <f>K35*O35/10</f>
        <v>0</v>
      </c>
      <c r="AC35" s="1474"/>
      <c r="AD35" s="1475"/>
      <c r="AE35" s="1473">
        <f>M35*O35/10</f>
        <v>0</v>
      </c>
      <c r="AF35" s="1474"/>
      <c r="AG35" s="1475"/>
      <c r="AH35" s="1479"/>
      <c r="AI35" s="1480"/>
      <c r="AJ35" s="1480"/>
      <c r="AK35" s="1481"/>
      <c r="AL35" s="2"/>
    </row>
    <row r="36" spans="1:38" ht="19.5" customHeight="1" x14ac:dyDescent="0.15">
      <c r="A36" s="403"/>
      <c r="B36" s="1485"/>
      <c r="C36" s="1486"/>
      <c r="D36" s="1487"/>
      <c r="E36" s="1490"/>
      <c r="F36" s="1491"/>
      <c r="G36" s="1490"/>
      <c r="H36" s="1491"/>
      <c r="I36" s="1490"/>
      <c r="J36" s="1491"/>
      <c r="K36" s="1490"/>
      <c r="L36" s="1491"/>
      <c r="M36" s="1490"/>
      <c r="N36" s="1491"/>
      <c r="O36" s="1494"/>
      <c r="P36" s="1495"/>
      <c r="Q36" s="1498"/>
      <c r="R36" s="1499"/>
      <c r="S36" s="1476"/>
      <c r="T36" s="1477"/>
      <c r="U36" s="1478"/>
      <c r="V36" s="1476"/>
      <c r="W36" s="1477"/>
      <c r="X36" s="1478"/>
      <c r="Y36" s="1476"/>
      <c r="Z36" s="1477"/>
      <c r="AA36" s="1478"/>
      <c r="AB36" s="1476"/>
      <c r="AC36" s="1477"/>
      <c r="AD36" s="1478"/>
      <c r="AE36" s="1476"/>
      <c r="AF36" s="1477"/>
      <c r="AG36" s="1478"/>
      <c r="AH36" s="1482"/>
      <c r="AI36" s="1483"/>
      <c r="AJ36" s="1483"/>
      <c r="AK36" s="1484"/>
      <c r="AL36" s="2"/>
    </row>
    <row r="37" spans="1:38" ht="18.75" customHeight="1" x14ac:dyDescent="0.15">
      <c r="A37" s="403"/>
      <c r="B37" s="1206" t="s">
        <v>923</v>
      </c>
      <c r="C37" s="1207"/>
      <c r="D37" s="1208"/>
      <c r="E37" s="1488">
        <v>0</v>
      </c>
      <c r="F37" s="1489"/>
      <c r="G37" s="1488">
        <v>0</v>
      </c>
      <c r="H37" s="1489"/>
      <c r="I37" s="1488">
        <v>0</v>
      </c>
      <c r="J37" s="1489"/>
      <c r="K37" s="1488">
        <v>0</v>
      </c>
      <c r="L37" s="1489"/>
      <c r="M37" s="1488">
        <v>0</v>
      </c>
      <c r="N37" s="1489"/>
      <c r="O37" s="1492">
        <v>4000</v>
      </c>
      <c r="P37" s="1493"/>
      <c r="Q37" s="1496" t="s">
        <v>65</v>
      </c>
      <c r="R37" s="1497"/>
      <c r="S37" s="1473">
        <f>E37*O37/10</f>
        <v>0</v>
      </c>
      <c r="T37" s="1474"/>
      <c r="U37" s="1475"/>
      <c r="V37" s="1473">
        <f>G37*O37/10</f>
        <v>0</v>
      </c>
      <c r="W37" s="1474"/>
      <c r="X37" s="1475"/>
      <c r="Y37" s="1473">
        <f>I37*O37/10</f>
        <v>0</v>
      </c>
      <c r="Z37" s="1474"/>
      <c r="AA37" s="1475"/>
      <c r="AB37" s="1473">
        <f>K37*O37/10</f>
        <v>0</v>
      </c>
      <c r="AC37" s="1474"/>
      <c r="AD37" s="1475"/>
      <c r="AE37" s="1473">
        <f>M37*O37/10</f>
        <v>0</v>
      </c>
      <c r="AF37" s="1474"/>
      <c r="AG37" s="1475"/>
      <c r="AH37" s="1479"/>
      <c r="AI37" s="1480"/>
      <c r="AJ37" s="1480"/>
      <c r="AK37" s="1481"/>
      <c r="AL37" s="2"/>
    </row>
    <row r="38" spans="1:38" ht="22.5" customHeight="1" x14ac:dyDescent="0.15">
      <c r="A38" s="403"/>
      <c r="B38" s="1485"/>
      <c r="C38" s="1486"/>
      <c r="D38" s="1487"/>
      <c r="E38" s="1490"/>
      <c r="F38" s="1491"/>
      <c r="G38" s="1490"/>
      <c r="H38" s="1491"/>
      <c r="I38" s="1490"/>
      <c r="J38" s="1491"/>
      <c r="K38" s="1490"/>
      <c r="L38" s="1491"/>
      <c r="M38" s="1490"/>
      <c r="N38" s="1491"/>
      <c r="O38" s="1494"/>
      <c r="P38" s="1495"/>
      <c r="Q38" s="1498"/>
      <c r="R38" s="1499"/>
      <c r="S38" s="1476"/>
      <c r="T38" s="1477"/>
      <c r="U38" s="1478"/>
      <c r="V38" s="1476"/>
      <c r="W38" s="1477"/>
      <c r="X38" s="1478"/>
      <c r="Y38" s="1476"/>
      <c r="Z38" s="1477"/>
      <c r="AA38" s="1478"/>
      <c r="AB38" s="1476"/>
      <c r="AC38" s="1477"/>
      <c r="AD38" s="1478"/>
      <c r="AE38" s="1476"/>
      <c r="AF38" s="1477"/>
      <c r="AG38" s="1478"/>
      <c r="AH38" s="1482"/>
      <c r="AI38" s="1483"/>
      <c r="AJ38" s="1483"/>
      <c r="AK38" s="1484"/>
      <c r="AL38" s="2"/>
    </row>
    <row r="39" spans="1:38" ht="18.75" customHeight="1" x14ac:dyDescent="0.15">
      <c r="A39" s="403"/>
      <c r="B39" s="1206" t="s">
        <v>924</v>
      </c>
      <c r="C39" s="1207"/>
      <c r="D39" s="1208"/>
      <c r="E39" s="1488">
        <v>0</v>
      </c>
      <c r="F39" s="1489"/>
      <c r="G39" s="1488">
        <v>0</v>
      </c>
      <c r="H39" s="1489"/>
      <c r="I39" s="1488">
        <v>0</v>
      </c>
      <c r="J39" s="1489"/>
      <c r="K39" s="1488">
        <v>0</v>
      </c>
      <c r="L39" s="1489"/>
      <c r="M39" s="1488">
        <v>0</v>
      </c>
      <c r="N39" s="1489"/>
      <c r="O39" s="1492">
        <v>3000</v>
      </c>
      <c r="P39" s="1493"/>
      <c r="Q39" s="1496" t="s">
        <v>65</v>
      </c>
      <c r="R39" s="1497"/>
      <c r="S39" s="1473">
        <f>E39*O39/10</f>
        <v>0</v>
      </c>
      <c r="T39" s="1474"/>
      <c r="U39" s="1475"/>
      <c r="V39" s="1473">
        <f>G39*O39/10</f>
        <v>0</v>
      </c>
      <c r="W39" s="1474"/>
      <c r="X39" s="1475"/>
      <c r="Y39" s="1473">
        <f>I39*O39/10</f>
        <v>0</v>
      </c>
      <c r="Z39" s="1474"/>
      <c r="AA39" s="1475"/>
      <c r="AB39" s="1473">
        <f>K39*O39/10</f>
        <v>0</v>
      </c>
      <c r="AC39" s="1474"/>
      <c r="AD39" s="1475"/>
      <c r="AE39" s="1473">
        <f>M39*O39/10</f>
        <v>0</v>
      </c>
      <c r="AF39" s="1474"/>
      <c r="AG39" s="1475"/>
      <c r="AH39" s="1479"/>
      <c r="AI39" s="1480"/>
      <c r="AJ39" s="1480"/>
      <c r="AK39" s="1481"/>
      <c r="AL39" s="2"/>
    </row>
    <row r="40" spans="1:38" ht="22.5" customHeight="1" thickBot="1" x14ac:dyDescent="0.2">
      <c r="A40" s="403"/>
      <c r="B40" s="1502"/>
      <c r="C40" s="1503"/>
      <c r="D40" s="1504"/>
      <c r="E40" s="1500"/>
      <c r="F40" s="1501"/>
      <c r="G40" s="1500"/>
      <c r="H40" s="1501"/>
      <c r="I40" s="1500"/>
      <c r="J40" s="1501"/>
      <c r="K40" s="1500"/>
      <c r="L40" s="1501"/>
      <c r="M40" s="1500"/>
      <c r="N40" s="1501"/>
      <c r="O40" s="1521"/>
      <c r="P40" s="1522"/>
      <c r="Q40" s="1523"/>
      <c r="R40" s="1524"/>
      <c r="S40" s="1508"/>
      <c r="T40" s="1509"/>
      <c r="U40" s="1510"/>
      <c r="V40" s="1508"/>
      <c r="W40" s="1509"/>
      <c r="X40" s="1510"/>
      <c r="Y40" s="1508"/>
      <c r="Z40" s="1509"/>
      <c r="AA40" s="1510"/>
      <c r="AB40" s="1508"/>
      <c r="AC40" s="1509"/>
      <c r="AD40" s="1510"/>
      <c r="AE40" s="1508"/>
      <c r="AF40" s="1509"/>
      <c r="AG40" s="1510"/>
      <c r="AH40" s="1511"/>
      <c r="AI40" s="1512"/>
      <c r="AJ40" s="1512"/>
      <c r="AK40" s="1513"/>
      <c r="AL40" s="2"/>
    </row>
    <row r="41" spans="1:38" ht="19.5" customHeight="1" thickTop="1" x14ac:dyDescent="0.45">
      <c r="A41" s="403"/>
      <c r="B41" s="1456" t="s">
        <v>71</v>
      </c>
      <c r="C41" s="1457"/>
      <c r="D41" s="1458"/>
      <c r="E41" s="1514">
        <f>SUM(E29:F40)</f>
        <v>0</v>
      </c>
      <c r="F41" s="1515"/>
      <c r="G41" s="1514">
        <f>SUM(G29:H40)</f>
        <v>0</v>
      </c>
      <c r="H41" s="1515"/>
      <c r="I41" s="1514">
        <f>SUM(I29:J40)</f>
        <v>0</v>
      </c>
      <c r="J41" s="1515"/>
      <c r="K41" s="1514">
        <f>SUM(K29:L40)</f>
        <v>0</v>
      </c>
      <c r="L41" s="1515"/>
      <c r="M41" s="1514">
        <f>SUM(M29:N40)</f>
        <v>0</v>
      </c>
      <c r="N41" s="1515"/>
      <c r="O41" s="1516"/>
      <c r="P41" s="1517"/>
      <c r="Q41" s="1517"/>
      <c r="R41" s="427"/>
      <c r="S41" s="1518">
        <f>SUM(S29:U40)</f>
        <v>0</v>
      </c>
      <c r="T41" s="1519"/>
      <c r="U41" s="1520"/>
      <c r="V41" s="1518">
        <f>SUM(V29:X40)</f>
        <v>0</v>
      </c>
      <c r="W41" s="1519"/>
      <c r="X41" s="1520"/>
      <c r="Y41" s="1518">
        <f>SUM(Y29:AA40)</f>
        <v>0</v>
      </c>
      <c r="Z41" s="1519"/>
      <c r="AA41" s="1520"/>
      <c r="AB41" s="1518">
        <f>SUM(AB29:AD40)</f>
        <v>0</v>
      </c>
      <c r="AC41" s="1519"/>
      <c r="AD41" s="1520"/>
      <c r="AE41" s="1518">
        <f>SUM(AE29:AG40)</f>
        <v>0</v>
      </c>
      <c r="AF41" s="1519"/>
      <c r="AG41" s="1520"/>
      <c r="AH41" s="1505"/>
      <c r="AI41" s="1506"/>
      <c r="AJ41" s="1506"/>
      <c r="AK41" s="1507"/>
      <c r="AL41" s="2"/>
    </row>
    <row r="42" spans="1:38" ht="19.5" customHeight="1" x14ac:dyDescent="0.15">
      <c r="A42" s="403"/>
      <c r="B42" s="428" t="s">
        <v>1050</v>
      </c>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row>
    <row r="43" spans="1:38" ht="19.5" customHeight="1" x14ac:dyDescent="0.15">
      <c r="A43" s="403"/>
      <c r="B43" s="428" t="s">
        <v>1083</v>
      </c>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3"/>
      <c r="AJ43" s="403"/>
      <c r="AK43" s="403"/>
    </row>
    <row r="44" spans="1:38" ht="19.5" customHeight="1" x14ac:dyDescent="0.15">
      <c r="A44" s="403"/>
      <c r="B44" s="428" t="s">
        <v>1051</v>
      </c>
      <c r="C44" s="403"/>
      <c r="D44" s="403"/>
      <c r="E44" s="403"/>
      <c r="F44" s="403"/>
      <c r="G44" s="403"/>
      <c r="H44" s="403"/>
      <c r="I44" s="403"/>
      <c r="J44" s="403"/>
      <c r="K44" s="403"/>
      <c r="L44" s="40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row>
    <row r="45" spans="1:38" ht="9" customHeight="1" x14ac:dyDescent="0.15">
      <c r="A45" s="403"/>
      <c r="B45" s="403"/>
      <c r="C45" s="403"/>
      <c r="D45" s="403"/>
      <c r="E45" s="403"/>
      <c r="F45" s="403"/>
      <c r="G45" s="403"/>
      <c r="H45" s="403"/>
      <c r="I45" s="403"/>
      <c r="J45" s="403"/>
      <c r="K45" s="403"/>
      <c r="L45" s="403"/>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403"/>
      <c r="AK45" s="403"/>
    </row>
    <row r="46" spans="1:38" ht="18" customHeight="1" x14ac:dyDescent="0.15">
      <c r="A46" s="403"/>
      <c r="B46" s="403" t="s">
        <v>424</v>
      </c>
      <c r="C46" s="403"/>
      <c r="D46" s="403"/>
      <c r="E46" s="403"/>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row>
    <row r="47" spans="1:38" ht="18" customHeight="1" x14ac:dyDescent="0.15">
      <c r="A47" s="403"/>
      <c r="B47" s="403"/>
      <c r="C47" s="403" t="s">
        <v>1052</v>
      </c>
      <c r="D47" s="403"/>
      <c r="E47" s="403"/>
      <c r="F47" s="403"/>
      <c r="G47" s="403"/>
      <c r="H47" s="403"/>
      <c r="I47" s="403"/>
      <c r="J47" s="403"/>
      <c r="K47" s="403"/>
      <c r="L47" s="403"/>
      <c r="M47" s="403"/>
      <c r="N47" s="403"/>
      <c r="O47" s="403"/>
      <c r="P47" s="403"/>
      <c r="Q47" s="403"/>
      <c r="R47" s="403"/>
      <c r="S47" s="403"/>
      <c r="T47" s="403"/>
      <c r="U47" s="403"/>
      <c r="V47" s="403"/>
      <c r="W47" s="403"/>
      <c r="X47" s="403"/>
      <c r="Y47" s="403"/>
      <c r="Z47" s="403"/>
      <c r="AA47" s="403"/>
      <c r="AB47" s="403"/>
      <c r="AC47" s="403"/>
      <c r="AD47" s="403"/>
      <c r="AE47" s="403"/>
      <c r="AF47" s="403"/>
      <c r="AG47" s="403"/>
      <c r="AH47" s="403"/>
      <c r="AI47" s="403"/>
      <c r="AJ47" s="403"/>
      <c r="AK47" s="403"/>
    </row>
    <row r="48" spans="1:38" ht="18" customHeight="1" x14ac:dyDescent="0.15">
      <c r="A48" s="403"/>
      <c r="B48" s="428" t="s">
        <v>1053</v>
      </c>
      <c r="C48" s="403"/>
      <c r="D48" s="403"/>
      <c r="E48" s="403"/>
      <c r="F48" s="403"/>
      <c r="G48" s="403"/>
      <c r="H48" s="403"/>
      <c r="I48" s="403"/>
      <c r="J48" s="403"/>
      <c r="K48" s="403"/>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3"/>
      <c r="AJ48" s="403"/>
      <c r="AK48" s="403"/>
    </row>
    <row r="49" spans="1:37" ht="9.6" customHeight="1" x14ac:dyDescent="0.15">
      <c r="A49" s="403"/>
      <c r="B49" s="289"/>
      <c r="C49" s="403"/>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row>
    <row r="50" spans="1:37" x14ac:dyDescent="0.15">
      <c r="A50" s="403"/>
      <c r="B50" s="403" t="s">
        <v>1078</v>
      </c>
      <c r="C50" s="403"/>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row>
    <row r="51" spans="1:37" x14ac:dyDescent="0.15">
      <c r="A51" s="403"/>
      <c r="B51" s="403"/>
      <c r="C51" s="403" t="s">
        <v>1079</v>
      </c>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row>
    <row r="52" spans="1:37" x14ac:dyDescent="0.15">
      <c r="A52" s="403"/>
      <c r="B52" s="403"/>
      <c r="C52" s="403" t="s">
        <v>1114</v>
      </c>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403"/>
      <c r="AG52" s="403"/>
      <c r="AH52" s="403"/>
      <c r="AI52" s="403"/>
      <c r="AJ52" s="403"/>
      <c r="AK52" s="403"/>
    </row>
    <row r="53" spans="1:37" x14ac:dyDescent="0.15">
      <c r="A53" s="403"/>
      <c r="B53" s="403"/>
      <c r="C53" s="403" t="s">
        <v>1115</v>
      </c>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row>
  </sheetData>
  <sheetProtection sheet="1" formatCells="0" selectLockedCells="1"/>
  <mergeCells count="143">
    <mergeCell ref="AH41:AK41"/>
    <mergeCell ref="Y39:AA40"/>
    <mergeCell ref="AB39:AD40"/>
    <mergeCell ref="AE39:AG40"/>
    <mergeCell ref="AH39:AK40"/>
    <mergeCell ref="E41:F41"/>
    <mergeCell ref="G41:H41"/>
    <mergeCell ref="I41:J41"/>
    <mergeCell ref="K41:L41"/>
    <mergeCell ref="M41:N41"/>
    <mergeCell ref="O41:Q41"/>
    <mergeCell ref="S41:U41"/>
    <mergeCell ref="V41:X41"/>
    <mergeCell ref="Y41:AA41"/>
    <mergeCell ref="AB41:AD41"/>
    <mergeCell ref="AE41:AG41"/>
    <mergeCell ref="M39:N40"/>
    <mergeCell ref="O39:P40"/>
    <mergeCell ref="Q39:R40"/>
    <mergeCell ref="S39:U40"/>
    <mergeCell ref="V39:X40"/>
    <mergeCell ref="E39:F40"/>
    <mergeCell ref="G39:H40"/>
    <mergeCell ref="I39:J40"/>
    <mergeCell ref="K39:L40"/>
    <mergeCell ref="AE35:AG36"/>
    <mergeCell ref="AH35:AK36"/>
    <mergeCell ref="B37:D38"/>
    <mergeCell ref="E37:F38"/>
    <mergeCell ref="G37:H38"/>
    <mergeCell ref="I37:J38"/>
    <mergeCell ref="K37:L38"/>
    <mergeCell ref="M37:N38"/>
    <mergeCell ref="O37:P38"/>
    <mergeCell ref="Q37:R38"/>
    <mergeCell ref="S37:U38"/>
    <mergeCell ref="V37:X38"/>
    <mergeCell ref="Y37:AA38"/>
    <mergeCell ref="AB37:AD38"/>
    <mergeCell ref="AE37:AG38"/>
    <mergeCell ref="AH37:AK38"/>
    <mergeCell ref="V35:X36"/>
    <mergeCell ref="Y35:AA36"/>
    <mergeCell ref="AB35:AD36"/>
    <mergeCell ref="B39:D40"/>
    <mergeCell ref="M33:N34"/>
    <mergeCell ref="O33:P34"/>
    <mergeCell ref="Q33:R34"/>
    <mergeCell ref="S33:U34"/>
    <mergeCell ref="V33:X34"/>
    <mergeCell ref="B33:D34"/>
    <mergeCell ref="E33:F34"/>
    <mergeCell ref="G33:H34"/>
    <mergeCell ref="B35:D36"/>
    <mergeCell ref="E35:F36"/>
    <mergeCell ref="G35:H36"/>
    <mergeCell ref="I35:J36"/>
    <mergeCell ref="K35:L36"/>
    <mergeCell ref="M35:N36"/>
    <mergeCell ref="O35:P36"/>
    <mergeCell ref="Q35:R36"/>
    <mergeCell ref="S35:U36"/>
    <mergeCell ref="I33:J34"/>
    <mergeCell ref="K33:L34"/>
    <mergeCell ref="AH29:AK30"/>
    <mergeCell ref="B31:D32"/>
    <mergeCell ref="E31:F32"/>
    <mergeCell ref="G31:H32"/>
    <mergeCell ref="I31:J32"/>
    <mergeCell ref="K31:L32"/>
    <mergeCell ref="M31:N32"/>
    <mergeCell ref="O31:P32"/>
    <mergeCell ref="Q31:R32"/>
    <mergeCell ref="S31:U32"/>
    <mergeCell ref="V31:X32"/>
    <mergeCell ref="Y31:AA32"/>
    <mergeCell ref="AB31:AD32"/>
    <mergeCell ref="AE31:AG32"/>
    <mergeCell ref="AH31:AK32"/>
    <mergeCell ref="Y33:AA34"/>
    <mergeCell ref="AB33:AD34"/>
    <mergeCell ref="AE33:AG34"/>
    <mergeCell ref="AH33:AK34"/>
    <mergeCell ref="AB28:AD28"/>
    <mergeCell ref="AE28:AG28"/>
    <mergeCell ref="AH28:AK28"/>
    <mergeCell ref="B29:D30"/>
    <mergeCell ref="E29:F30"/>
    <mergeCell ref="G29:H30"/>
    <mergeCell ref="I29:J30"/>
    <mergeCell ref="K29:L30"/>
    <mergeCell ref="M29:N30"/>
    <mergeCell ref="O29:P30"/>
    <mergeCell ref="Q29:R30"/>
    <mergeCell ref="S29:U30"/>
    <mergeCell ref="V29:X30"/>
    <mergeCell ref="Y29:AA30"/>
    <mergeCell ref="AB29:AD30"/>
    <mergeCell ref="AE29:AG30"/>
    <mergeCell ref="M28:N28"/>
    <mergeCell ref="O28:R28"/>
    <mergeCell ref="S28:U28"/>
    <mergeCell ref="V28:X28"/>
    <mergeCell ref="Y28:AA28"/>
    <mergeCell ref="B28:D28"/>
    <mergeCell ref="E28:F28"/>
    <mergeCell ref="G28:H28"/>
    <mergeCell ref="I28:J28"/>
    <mergeCell ref="K28:L28"/>
    <mergeCell ref="C20:G20"/>
    <mergeCell ref="M20:Q20"/>
    <mergeCell ref="C21:G21"/>
    <mergeCell ref="M21:Q21"/>
    <mergeCell ref="C24:G24"/>
    <mergeCell ref="M24:Q24"/>
    <mergeCell ref="C22:G22"/>
    <mergeCell ref="M22:Q22"/>
    <mergeCell ref="C23:G23"/>
    <mergeCell ref="M23:Q23"/>
    <mergeCell ref="B41:D41"/>
    <mergeCell ref="C13:G13"/>
    <mergeCell ref="M13:Q13"/>
    <mergeCell ref="B2:H2"/>
    <mergeCell ref="C5:E5"/>
    <mergeCell ref="C9:L11"/>
    <mergeCell ref="M9:V11"/>
    <mergeCell ref="C12:G12"/>
    <mergeCell ref="H12:L12"/>
    <mergeCell ref="M12:Q12"/>
    <mergeCell ref="R12:V12"/>
    <mergeCell ref="F5:H5"/>
    <mergeCell ref="C17:G17"/>
    <mergeCell ref="M17:Q17"/>
    <mergeCell ref="C18:G18"/>
    <mergeCell ref="M18:Q18"/>
    <mergeCell ref="C19:G19"/>
    <mergeCell ref="M19:Q19"/>
    <mergeCell ref="C14:G14"/>
    <mergeCell ref="M14:Q14"/>
    <mergeCell ref="C15:G15"/>
    <mergeCell ref="M15:Q15"/>
    <mergeCell ref="C16:G16"/>
    <mergeCell ref="M16:Q16"/>
  </mergeCells>
  <phoneticPr fontId="5"/>
  <conditionalFormatting sqref="M29">
    <cfRule type="cellIs" dxfId="5" priority="9" operator="lessThan">
      <formula>$E$29</formula>
    </cfRule>
  </conditionalFormatting>
  <conditionalFormatting sqref="M31:N32">
    <cfRule type="cellIs" dxfId="4" priority="1" operator="lessThan">
      <formula>$E$31</formula>
    </cfRule>
  </conditionalFormatting>
  <conditionalFormatting sqref="M33:N34">
    <cfRule type="cellIs" dxfId="3" priority="7" operator="lessThan">
      <formula>$E$33</formula>
    </cfRule>
  </conditionalFormatting>
  <conditionalFormatting sqref="M35:N36">
    <cfRule type="cellIs" dxfId="2" priority="6" operator="lessThan">
      <formula>$E$35</formula>
    </cfRule>
  </conditionalFormatting>
  <conditionalFormatting sqref="M37:N38">
    <cfRule type="cellIs" dxfId="1" priority="5" operator="lessThan">
      <formula>$E$37</formula>
    </cfRule>
  </conditionalFormatting>
  <conditionalFormatting sqref="M39:N40">
    <cfRule type="cellIs" dxfId="0" priority="4" operator="lessThan">
      <formula>$E$39</formula>
    </cfRule>
  </conditionalFormatting>
  <dataValidations count="6">
    <dataValidation type="list" allowBlank="1" showInputMessage="1" showErrorMessage="1" sqref="H13:H24 K13:K24 R13:R24 U13:U24" xr:uid="{445D6634-6156-479E-8765-CECF92141315}">
      <formula1>N.月</formula1>
    </dataValidation>
    <dataValidation type="list" errorStyle="warning" allowBlank="1" showInputMessage="1" showErrorMessage="1" sqref="M13:Q24" xr:uid="{72D2F7BA-48E5-4001-934B-FF3A101858BA}">
      <formula1>INDIRECT(C13)</formula1>
    </dataValidation>
    <dataValidation type="list" allowBlank="1" showInputMessage="1" showErrorMessage="1" sqref="C13:G24" xr:uid="{AE0D9BE1-F941-4E2F-84F2-EA18B9042420}">
      <formula1>O.環境負荷低減の取組</formula1>
    </dataValidation>
    <dataValidation type="whole" imeMode="off" operator="greaterThanOrEqual" allowBlank="1" showInputMessage="1" showErrorMessage="1" error="小数点以下を切り捨て、整数で入力してください。" sqref="O29 O33 O35 O39 O37 O31" xr:uid="{30F8B10F-6C80-438D-8BD4-327CF6B9B41A}">
      <formula1>0</formula1>
    </dataValidation>
    <dataValidation type="list" allowBlank="1" showInputMessage="1" showErrorMessage="1" sqref="D6 G6" xr:uid="{AF6BD188-8E8D-4057-BF45-3193D13B5BE2}">
      <formula1>"7,8,9,10,11"</formula1>
    </dataValidation>
    <dataValidation type="whole" operator="greaterThanOrEqual" allowBlank="1" showInputMessage="1" showErrorMessage="1" error="小数点以下を切り捨て、整数で記入してください。" sqref="E29:N40" xr:uid="{C232F769-5FC8-4E49-B5E1-2245D56D00BE}">
      <formula1>0</formula1>
    </dataValidation>
  </dataValidations>
  <printOptions horizontalCentered="1"/>
  <pageMargins left="0.59055118110236227" right="0.59055118110236227" top="0.74803149606299213" bottom="0.74803149606299213" header="0.31496062992125984" footer="0.31496062992125984"/>
  <pageSetup paperSize="9" scale="47" fitToHeight="0" orientation="portrait" r:id="rId1"/>
  <colBreaks count="1" manualBreakCount="1">
    <brk id="3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8"/>
    <pageSetUpPr fitToPage="1"/>
  </sheetPr>
  <dimension ref="B1:H30"/>
  <sheetViews>
    <sheetView showGridLines="0" view="pageBreakPreview" zoomScale="85" zoomScaleNormal="55" zoomScaleSheetLayoutView="85" workbookViewId="0">
      <selection activeCell="H4" sqref="H1:H1048576"/>
    </sheetView>
  </sheetViews>
  <sheetFormatPr defaultColWidth="4.875" defaultRowHeight="18.75" x14ac:dyDescent="0.15"/>
  <cols>
    <col min="1" max="1" width="2.125" style="7" customWidth="1"/>
    <col min="2" max="2" width="4.125" style="7" customWidth="1"/>
    <col min="3" max="3" width="25.875" style="7" customWidth="1"/>
    <col min="4" max="4" width="4.875" style="7" customWidth="1"/>
    <col min="5" max="5" width="25.875" style="7" customWidth="1"/>
    <col min="6" max="6" width="4.875" style="7" customWidth="1"/>
    <col min="7" max="7" width="25.875" style="7" customWidth="1"/>
    <col min="8" max="8" width="46.625" style="7" customWidth="1"/>
    <col min="9" max="9" width="3.125" style="7" customWidth="1"/>
    <col min="10" max="247" width="9" style="7" customWidth="1"/>
    <col min="248" max="248" width="2.125" style="7" customWidth="1"/>
    <col min="249" max="249" width="4.875" style="7" customWidth="1"/>
    <col min="250" max="250" width="25.875" style="7" customWidth="1"/>
    <col min="251" max="251" width="4.875" style="7" customWidth="1"/>
    <col min="252" max="252" width="25.875" style="7" customWidth="1"/>
    <col min="253" max="253" width="4.875" style="7" customWidth="1"/>
    <col min="254" max="254" width="25.875" style="7" customWidth="1"/>
    <col min="255" max="16384" width="4.875" style="7"/>
  </cols>
  <sheetData>
    <row r="1" spans="2:8" x14ac:dyDescent="0.15">
      <c r="B1" s="7" t="s">
        <v>215</v>
      </c>
    </row>
    <row r="2" spans="2:8" ht="22.5" x14ac:dyDescent="0.15">
      <c r="B2" s="61" t="s">
        <v>216</v>
      </c>
      <c r="C2" s="62"/>
      <c r="D2" s="62"/>
      <c r="E2" s="62"/>
      <c r="F2" s="62"/>
      <c r="G2" s="62"/>
      <c r="H2" s="62" t="s">
        <v>217</v>
      </c>
    </row>
    <row r="3" spans="2:8" s="6" customFormat="1" ht="24" customHeight="1" x14ac:dyDescent="0.15">
      <c r="B3" s="247" t="str">
        <f>'様式第1-1号'!C18</f>
        <v>■</v>
      </c>
      <c r="C3" s="6" t="s">
        <v>218</v>
      </c>
      <c r="D3" s="248" t="str">
        <f>'様式第1-1号'!C19</f>
        <v>□</v>
      </c>
      <c r="E3" s="6" t="s">
        <v>219</v>
      </c>
      <c r="F3" s="248" t="str">
        <f>'様式第1-1号'!C20</f>
        <v>□</v>
      </c>
      <c r="G3" s="6" t="s">
        <v>220</v>
      </c>
      <c r="H3" s="748" t="str">
        <f>'はじめに（PC）'!D4&amp;""</f>
        <v>○○・・・・・・活動組織</v>
      </c>
    </row>
    <row r="4" spans="2:8" s="17" customFormat="1" ht="14.25" customHeight="1" x14ac:dyDescent="0.15">
      <c r="B4" s="63"/>
      <c r="C4" s="64"/>
      <c r="D4" s="65"/>
      <c r="E4" s="64"/>
      <c r="F4" s="65"/>
      <c r="G4" s="64"/>
      <c r="H4" s="66"/>
    </row>
    <row r="5" spans="2:8" x14ac:dyDescent="0.15">
      <c r="B5" s="67"/>
      <c r="C5" s="68"/>
      <c r="D5" s="69"/>
      <c r="E5" s="69"/>
      <c r="F5" s="69"/>
      <c r="G5" s="69"/>
      <c r="H5" s="70"/>
    </row>
    <row r="6" spans="2:8" x14ac:dyDescent="0.15">
      <c r="B6" s="67"/>
      <c r="C6" s="71"/>
      <c r="H6" s="67"/>
    </row>
    <row r="7" spans="2:8" x14ac:dyDescent="0.15">
      <c r="B7" s="67"/>
      <c r="C7" s="71"/>
      <c r="H7" s="67"/>
    </row>
    <row r="8" spans="2:8" x14ac:dyDescent="0.15">
      <c r="B8" s="67"/>
      <c r="C8" s="71"/>
      <c r="H8" s="67"/>
    </row>
    <row r="9" spans="2:8" x14ac:dyDescent="0.15">
      <c r="B9" s="67"/>
      <c r="C9" s="71"/>
      <c r="H9" s="67"/>
    </row>
    <row r="10" spans="2:8" x14ac:dyDescent="0.15">
      <c r="B10" s="67"/>
      <c r="C10" s="71"/>
      <c r="H10" s="67"/>
    </row>
    <row r="11" spans="2:8" x14ac:dyDescent="0.15">
      <c r="B11" s="67"/>
      <c r="C11" s="71"/>
      <c r="H11" s="67"/>
    </row>
    <row r="12" spans="2:8" x14ac:dyDescent="0.15">
      <c r="B12" s="67"/>
      <c r="C12" s="71"/>
      <c r="H12" s="67"/>
    </row>
    <row r="13" spans="2:8" x14ac:dyDescent="0.15">
      <c r="B13" s="67"/>
      <c r="C13" s="71"/>
      <c r="H13" s="67"/>
    </row>
    <row r="14" spans="2:8" x14ac:dyDescent="0.15">
      <c r="B14" s="67"/>
      <c r="C14" s="71"/>
      <c r="H14" s="67"/>
    </row>
    <row r="15" spans="2:8" x14ac:dyDescent="0.15">
      <c r="B15" s="67"/>
      <c r="C15" s="71"/>
      <c r="H15" s="67"/>
    </row>
    <row r="16" spans="2:8" x14ac:dyDescent="0.15">
      <c r="B16" s="67"/>
      <c r="C16" s="71"/>
      <c r="H16" s="67"/>
    </row>
    <row r="17" spans="2:8" x14ac:dyDescent="0.15">
      <c r="B17" s="67"/>
      <c r="C17" s="71"/>
      <c r="H17" s="67"/>
    </row>
    <row r="18" spans="2:8" x14ac:dyDescent="0.15">
      <c r="B18" s="67"/>
      <c r="C18" s="71"/>
      <c r="H18" s="67"/>
    </row>
    <row r="19" spans="2:8" x14ac:dyDescent="0.15">
      <c r="B19" s="67"/>
      <c r="C19" s="71"/>
      <c r="H19" s="67"/>
    </row>
    <row r="20" spans="2:8" x14ac:dyDescent="0.15">
      <c r="B20" s="67"/>
      <c r="C20" s="71"/>
      <c r="H20" s="67"/>
    </row>
    <row r="21" spans="2:8" x14ac:dyDescent="0.15">
      <c r="B21" s="67"/>
      <c r="C21" s="71"/>
      <c r="H21" s="67"/>
    </row>
    <row r="22" spans="2:8" x14ac:dyDescent="0.15">
      <c r="B22" s="67"/>
      <c r="C22" s="71"/>
      <c r="H22" s="67"/>
    </row>
    <row r="23" spans="2:8" x14ac:dyDescent="0.15">
      <c r="B23" s="67"/>
      <c r="C23" s="71"/>
      <c r="H23" s="67"/>
    </row>
    <row r="24" spans="2:8" x14ac:dyDescent="0.15">
      <c r="B24" s="67"/>
      <c r="C24" s="71"/>
      <c r="H24" s="67"/>
    </row>
    <row r="25" spans="2:8" x14ac:dyDescent="0.15">
      <c r="B25" s="67"/>
      <c r="C25" s="71"/>
      <c r="H25" s="67"/>
    </row>
    <row r="26" spans="2:8" x14ac:dyDescent="0.15">
      <c r="B26" s="67"/>
      <c r="C26" s="71"/>
      <c r="H26" s="67"/>
    </row>
    <row r="27" spans="2:8" x14ac:dyDescent="0.15">
      <c r="B27" s="67"/>
      <c r="C27" s="71"/>
      <c r="H27" s="67"/>
    </row>
    <row r="28" spans="2:8" x14ac:dyDescent="0.15">
      <c r="B28" s="67"/>
      <c r="C28" s="71"/>
      <c r="H28" s="67"/>
    </row>
    <row r="29" spans="2:8" x14ac:dyDescent="0.15">
      <c r="B29" s="67"/>
      <c r="C29" s="71"/>
      <c r="H29" s="67"/>
    </row>
    <row r="30" spans="2:8" x14ac:dyDescent="0.15">
      <c r="B30" s="67"/>
      <c r="C30" s="72"/>
      <c r="D30" s="21"/>
      <c r="E30" s="21"/>
      <c r="F30" s="21"/>
      <c r="G30" s="21"/>
      <c r="H30" s="73"/>
    </row>
  </sheetData>
  <phoneticPr fontId="5"/>
  <printOptions horizontalCentered="1"/>
  <pageMargins left="0.59055118110236227" right="0.59055118110236227" top="0.74803149606299213" bottom="0.35433070866141736" header="0.31496062992125984" footer="0.31496062992125984"/>
  <pageSetup paperSize="9" scale="9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F700-EB95-4CFD-A0CE-39B58985E5BE}">
  <sheetPr codeName="Sheet11">
    <tabColor theme="8"/>
    <pageSetUpPr fitToPage="1"/>
  </sheetPr>
  <dimension ref="B1:J32"/>
  <sheetViews>
    <sheetView showGridLines="0" view="pageBreakPreview" zoomScale="85" zoomScaleNormal="55" zoomScaleSheetLayoutView="85" workbookViewId="0">
      <selection activeCell="J2" sqref="J1:J1048576"/>
    </sheetView>
  </sheetViews>
  <sheetFormatPr defaultColWidth="4.875" defaultRowHeight="18.75" x14ac:dyDescent="0.15"/>
  <cols>
    <col min="1" max="1" width="2.125" style="7" customWidth="1"/>
    <col min="2" max="2" width="4.125" style="7" customWidth="1"/>
    <col min="3" max="3" width="26.875" style="7" customWidth="1"/>
    <col min="4" max="4" width="14" style="7" customWidth="1"/>
    <col min="5" max="5" width="7.375" style="7" customWidth="1"/>
    <col min="6" max="6" width="4.875" style="7" customWidth="1"/>
    <col min="7" max="7" width="29.5" style="7" customWidth="1"/>
    <col min="8" max="8" width="14" style="7" customWidth="1"/>
    <col min="9" max="9" width="7.375" style="7" customWidth="1"/>
    <col min="10" max="10" width="46.625" style="7" customWidth="1"/>
    <col min="11" max="11" width="3.125" style="7" customWidth="1"/>
    <col min="12" max="249" width="9" style="7" customWidth="1"/>
    <col min="250" max="250" width="2.125" style="7" customWidth="1"/>
    <col min="251" max="251" width="4.875" style="7" customWidth="1"/>
    <col min="252" max="252" width="25.875" style="7" customWidth="1"/>
    <col min="253" max="253" width="4.875" style="7" customWidth="1"/>
    <col min="254" max="254" width="25.875" style="7" customWidth="1"/>
    <col min="255" max="255" width="4.875" style="7" customWidth="1"/>
    <col min="256" max="256" width="25.875" style="7" customWidth="1"/>
    <col min="257" max="16384" width="4.875" style="7"/>
  </cols>
  <sheetData>
    <row r="1" spans="2:10" x14ac:dyDescent="0.15">
      <c r="B1" s="7" t="s">
        <v>435</v>
      </c>
    </row>
    <row r="2" spans="2:10" ht="22.5" x14ac:dyDescent="0.15">
      <c r="B2" s="61" t="s">
        <v>428</v>
      </c>
      <c r="C2" s="62"/>
      <c r="D2" s="62"/>
      <c r="E2" s="62"/>
      <c r="F2" s="62"/>
      <c r="G2" s="62"/>
      <c r="H2" s="62"/>
      <c r="I2" s="62"/>
      <c r="J2" s="62" t="s">
        <v>419</v>
      </c>
    </row>
    <row r="3" spans="2:10" s="1" customFormat="1" ht="24" customHeight="1" x14ac:dyDescent="0.15">
      <c r="J3" s="749" t="str">
        <f>'はじめに（PC）'!D4&amp;""</f>
        <v>○○・・・・・・活動組織</v>
      </c>
    </row>
    <row r="4" spans="2:10" s="17" customFormat="1" ht="14.25" customHeight="1" x14ac:dyDescent="0.15">
      <c r="B4" s="64"/>
      <c r="C4" s="64"/>
      <c r="D4" s="115"/>
      <c r="E4" s="64"/>
      <c r="F4" s="62"/>
      <c r="G4" s="64"/>
      <c r="H4" s="115"/>
      <c r="I4" s="64"/>
      <c r="J4" s="66"/>
    </row>
    <row r="5" spans="2:10" x14ac:dyDescent="0.15">
      <c r="B5" s="67"/>
      <c r="C5" s="68"/>
      <c r="D5" s="69"/>
      <c r="E5" s="69"/>
      <c r="F5" s="69"/>
      <c r="G5" s="69"/>
      <c r="H5" s="69"/>
      <c r="I5" s="69"/>
      <c r="J5" s="70"/>
    </row>
    <row r="6" spans="2:10" x14ac:dyDescent="0.15">
      <c r="B6" s="67"/>
      <c r="C6" s="71"/>
      <c r="J6" s="67"/>
    </row>
    <row r="7" spans="2:10" x14ac:dyDescent="0.15">
      <c r="B7" s="67"/>
      <c r="C7" s="71"/>
      <c r="J7" s="67"/>
    </row>
    <row r="8" spans="2:10" x14ac:dyDescent="0.15">
      <c r="B8" s="67"/>
      <c r="C8" s="71"/>
      <c r="J8" s="67"/>
    </row>
    <row r="9" spans="2:10" x14ac:dyDescent="0.15">
      <c r="B9" s="67"/>
      <c r="C9" s="71"/>
      <c r="J9" s="67"/>
    </row>
    <row r="10" spans="2:10" x14ac:dyDescent="0.15">
      <c r="B10" s="67"/>
      <c r="C10" s="71"/>
      <c r="J10" s="67"/>
    </row>
    <row r="11" spans="2:10" x14ac:dyDescent="0.15">
      <c r="B11" s="67"/>
      <c r="C11" s="71"/>
      <c r="J11" s="67"/>
    </row>
    <row r="12" spans="2:10" x14ac:dyDescent="0.15">
      <c r="B12" s="67"/>
      <c r="C12" s="71"/>
      <c r="J12" s="67"/>
    </row>
    <row r="13" spans="2:10" x14ac:dyDescent="0.15">
      <c r="B13" s="67"/>
      <c r="C13" s="71"/>
      <c r="J13" s="67"/>
    </row>
    <row r="14" spans="2:10" x14ac:dyDescent="0.15">
      <c r="B14" s="67"/>
      <c r="C14" s="71"/>
      <c r="J14" s="67"/>
    </row>
    <row r="15" spans="2:10" x14ac:dyDescent="0.15">
      <c r="B15" s="67"/>
      <c r="C15" s="71"/>
      <c r="J15" s="67"/>
    </row>
    <row r="16" spans="2:10" x14ac:dyDescent="0.15">
      <c r="B16" s="67"/>
      <c r="C16" s="71"/>
      <c r="J16" s="67"/>
    </row>
    <row r="17" spans="2:10" x14ac:dyDescent="0.15">
      <c r="B17" s="67"/>
      <c r="C17" s="71"/>
      <c r="J17" s="67"/>
    </row>
    <row r="18" spans="2:10" x14ac:dyDescent="0.15">
      <c r="B18" s="67"/>
      <c r="C18" s="71"/>
      <c r="J18" s="67"/>
    </row>
    <row r="19" spans="2:10" x14ac:dyDescent="0.15">
      <c r="B19" s="67"/>
      <c r="C19" s="71"/>
      <c r="J19" s="67"/>
    </row>
    <row r="20" spans="2:10" x14ac:dyDescent="0.15">
      <c r="B20" s="67"/>
      <c r="C20" s="71"/>
      <c r="J20" s="67"/>
    </row>
    <row r="21" spans="2:10" x14ac:dyDescent="0.15">
      <c r="B21" s="67"/>
      <c r="C21" s="71"/>
      <c r="J21" s="67"/>
    </row>
    <row r="22" spans="2:10" x14ac:dyDescent="0.15">
      <c r="B22" s="67"/>
      <c r="C22" s="71"/>
      <c r="J22" s="67"/>
    </row>
    <row r="23" spans="2:10" x14ac:dyDescent="0.15">
      <c r="B23" s="67"/>
      <c r="C23" s="71"/>
      <c r="J23" s="67"/>
    </row>
    <row r="24" spans="2:10" x14ac:dyDescent="0.15">
      <c r="B24" s="67"/>
      <c r="C24" s="71"/>
      <c r="J24" s="67"/>
    </row>
    <row r="25" spans="2:10" x14ac:dyDescent="0.15">
      <c r="B25" s="67"/>
      <c r="C25" s="71"/>
      <c r="J25" s="67"/>
    </row>
    <row r="26" spans="2:10" x14ac:dyDescent="0.15">
      <c r="B26" s="67"/>
      <c r="C26" s="71"/>
      <c r="J26" s="67"/>
    </row>
    <row r="27" spans="2:10" x14ac:dyDescent="0.15">
      <c r="B27" s="67"/>
      <c r="C27" s="71"/>
      <c r="J27" s="67"/>
    </row>
    <row r="28" spans="2:10" x14ac:dyDescent="0.15">
      <c r="B28" s="67"/>
      <c r="C28" s="71"/>
      <c r="J28" s="67"/>
    </row>
    <row r="29" spans="2:10" x14ac:dyDescent="0.15">
      <c r="B29" s="67"/>
      <c r="C29" s="71"/>
      <c r="J29" s="67"/>
    </row>
    <row r="30" spans="2:10" x14ac:dyDescent="0.15">
      <c r="B30" s="67"/>
      <c r="C30" s="71"/>
      <c r="J30" s="67"/>
    </row>
    <row r="31" spans="2:10" x14ac:dyDescent="0.15">
      <c r="B31" s="67"/>
      <c r="C31" s="72"/>
      <c r="D31" s="21"/>
      <c r="E31" s="21"/>
      <c r="F31" s="21"/>
      <c r="G31" s="21"/>
      <c r="H31" s="21"/>
      <c r="I31" s="21"/>
      <c r="J31" s="73"/>
    </row>
    <row r="32" spans="2:10" x14ac:dyDescent="0.15">
      <c r="C32" s="7" t="s">
        <v>429</v>
      </c>
    </row>
  </sheetData>
  <phoneticPr fontId="5"/>
  <printOptions horizontalCentered="1"/>
  <pageMargins left="0.59055118110236227" right="0.59055118110236227" top="0.74803149606299213" bottom="0.35433070866141736" header="0.31496062992125984" footer="0.31496062992125984"/>
  <pageSetup paperSize="9" scale="8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636D6-A013-4F71-8B29-679259BE7518}">
  <sheetPr codeName="Sheet12">
    <tabColor theme="8"/>
    <pageSetUpPr fitToPage="1"/>
  </sheetPr>
  <dimension ref="B1:J32"/>
  <sheetViews>
    <sheetView showGridLines="0" view="pageBreakPreview" zoomScale="85" zoomScaleNormal="55" zoomScaleSheetLayoutView="85" workbookViewId="0">
      <selection activeCell="J2" sqref="J1:J1048576"/>
    </sheetView>
  </sheetViews>
  <sheetFormatPr defaultColWidth="4.875" defaultRowHeight="18.75" x14ac:dyDescent="0.15"/>
  <cols>
    <col min="1" max="1" width="2.125" style="7" customWidth="1"/>
    <col min="2" max="2" width="4.125" style="7" customWidth="1"/>
    <col min="3" max="3" width="26.875" style="7" customWidth="1"/>
    <col min="4" max="4" width="14" style="7" customWidth="1"/>
    <col min="5" max="5" width="7.375" style="7" customWidth="1"/>
    <col min="6" max="6" width="4.875" style="7" customWidth="1"/>
    <col min="7" max="7" width="29.5" style="7" customWidth="1"/>
    <col min="8" max="8" width="14" style="7" customWidth="1"/>
    <col min="9" max="9" width="7.375" style="7" customWidth="1"/>
    <col min="10" max="10" width="46.625" style="7" customWidth="1"/>
    <col min="11" max="11" width="3.125" style="7" customWidth="1"/>
    <col min="12" max="249" width="9" style="7" customWidth="1"/>
    <col min="250" max="250" width="2.125" style="7" customWidth="1"/>
    <col min="251" max="251" width="4.875" style="7" customWidth="1"/>
    <col min="252" max="252" width="25.875" style="7" customWidth="1"/>
    <col min="253" max="253" width="4.875" style="7" customWidth="1"/>
    <col min="254" max="254" width="25.875" style="7" customWidth="1"/>
    <col min="255" max="255" width="4.875" style="7" customWidth="1"/>
    <col min="256" max="256" width="25.875" style="7" customWidth="1"/>
    <col min="257" max="16384" width="4.875" style="7"/>
  </cols>
  <sheetData>
    <row r="1" spans="2:10" x14ac:dyDescent="0.15">
      <c r="B1" s="7" t="s">
        <v>926</v>
      </c>
    </row>
    <row r="2" spans="2:10" ht="22.5" x14ac:dyDescent="0.15">
      <c r="B2" s="61" t="s">
        <v>925</v>
      </c>
      <c r="C2" s="62"/>
      <c r="D2" s="62"/>
      <c r="E2" s="62"/>
      <c r="F2" s="62"/>
      <c r="G2" s="62"/>
      <c r="H2" s="62"/>
      <c r="I2" s="62"/>
      <c r="J2" s="62" t="s">
        <v>419</v>
      </c>
    </row>
    <row r="3" spans="2:10" s="1" customFormat="1" ht="24" customHeight="1" x14ac:dyDescent="0.15">
      <c r="J3" s="749" t="str">
        <f>'はじめに（PC）'!D4&amp;""</f>
        <v>○○・・・・・・活動組織</v>
      </c>
    </row>
    <row r="4" spans="2:10" s="17" customFormat="1" ht="14.25" customHeight="1" x14ac:dyDescent="0.15">
      <c r="B4" s="64"/>
      <c r="C4" s="64"/>
      <c r="D4" s="115"/>
      <c r="E4" s="64"/>
      <c r="F4" s="62"/>
      <c r="G4" s="64"/>
      <c r="H4" s="115"/>
      <c r="I4" s="64"/>
      <c r="J4" s="66"/>
    </row>
    <row r="5" spans="2:10" x14ac:dyDescent="0.15">
      <c r="B5" s="67"/>
      <c r="C5" s="68"/>
      <c r="D5" s="69"/>
      <c r="E5" s="69"/>
      <c r="F5" s="69"/>
      <c r="G5" s="69"/>
      <c r="H5" s="69"/>
      <c r="I5" s="69"/>
      <c r="J5" s="70"/>
    </row>
    <row r="6" spans="2:10" x14ac:dyDescent="0.15">
      <c r="B6" s="67"/>
      <c r="C6" s="71"/>
      <c r="J6" s="67"/>
    </row>
    <row r="7" spans="2:10" x14ac:dyDescent="0.15">
      <c r="B7" s="67"/>
      <c r="C7" s="71"/>
      <c r="J7" s="67"/>
    </row>
    <row r="8" spans="2:10" x14ac:dyDescent="0.15">
      <c r="B8" s="67"/>
      <c r="C8" s="71"/>
      <c r="J8" s="67"/>
    </row>
    <row r="9" spans="2:10" x14ac:dyDescent="0.15">
      <c r="B9" s="67"/>
      <c r="C9" s="71"/>
      <c r="J9" s="67"/>
    </row>
    <row r="10" spans="2:10" x14ac:dyDescent="0.15">
      <c r="B10" s="67"/>
      <c r="C10" s="71"/>
      <c r="J10" s="67"/>
    </row>
    <row r="11" spans="2:10" x14ac:dyDescent="0.15">
      <c r="B11" s="67"/>
      <c r="C11" s="71"/>
      <c r="J11" s="67"/>
    </row>
    <row r="12" spans="2:10" x14ac:dyDescent="0.15">
      <c r="B12" s="67"/>
      <c r="C12" s="71"/>
      <c r="J12" s="67"/>
    </row>
    <row r="13" spans="2:10" x14ac:dyDescent="0.15">
      <c r="B13" s="67"/>
      <c r="C13" s="71"/>
      <c r="J13" s="67"/>
    </row>
    <row r="14" spans="2:10" x14ac:dyDescent="0.15">
      <c r="B14" s="67"/>
      <c r="C14" s="71"/>
      <c r="J14" s="67"/>
    </row>
    <row r="15" spans="2:10" x14ac:dyDescent="0.15">
      <c r="B15" s="67"/>
      <c r="C15" s="71"/>
      <c r="J15" s="67"/>
    </row>
    <row r="16" spans="2:10" x14ac:dyDescent="0.15">
      <c r="B16" s="67"/>
      <c r="C16" s="71"/>
      <c r="J16" s="67"/>
    </row>
    <row r="17" spans="2:10" x14ac:dyDescent="0.15">
      <c r="B17" s="67"/>
      <c r="C17" s="71"/>
      <c r="J17" s="67"/>
    </row>
    <row r="18" spans="2:10" x14ac:dyDescent="0.15">
      <c r="B18" s="67"/>
      <c r="C18" s="71"/>
      <c r="J18" s="67"/>
    </row>
    <row r="19" spans="2:10" x14ac:dyDescent="0.15">
      <c r="B19" s="67"/>
      <c r="C19" s="71"/>
      <c r="J19" s="67"/>
    </row>
    <row r="20" spans="2:10" x14ac:dyDescent="0.15">
      <c r="B20" s="67"/>
      <c r="C20" s="71"/>
      <c r="J20" s="67"/>
    </row>
    <row r="21" spans="2:10" x14ac:dyDescent="0.15">
      <c r="B21" s="67"/>
      <c r="C21" s="71"/>
      <c r="J21" s="67"/>
    </row>
    <row r="22" spans="2:10" x14ac:dyDescent="0.15">
      <c r="B22" s="67"/>
      <c r="C22" s="71"/>
      <c r="J22" s="67"/>
    </row>
    <row r="23" spans="2:10" x14ac:dyDescent="0.15">
      <c r="B23" s="67"/>
      <c r="C23" s="71"/>
      <c r="J23" s="67"/>
    </row>
    <row r="24" spans="2:10" x14ac:dyDescent="0.15">
      <c r="B24" s="67"/>
      <c r="C24" s="71"/>
      <c r="J24" s="67"/>
    </row>
    <row r="25" spans="2:10" x14ac:dyDescent="0.15">
      <c r="B25" s="67"/>
      <c r="C25" s="71"/>
      <c r="J25" s="67"/>
    </row>
    <row r="26" spans="2:10" x14ac:dyDescent="0.15">
      <c r="B26" s="67"/>
      <c r="C26" s="71"/>
      <c r="J26" s="67"/>
    </row>
    <row r="27" spans="2:10" x14ac:dyDescent="0.15">
      <c r="B27" s="67"/>
      <c r="C27" s="71"/>
      <c r="J27" s="67"/>
    </row>
    <row r="28" spans="2:10" x14ac:dyDescent="0.15">
      <c r="B28" s="67"/>
      <c r="C28" s="71"/>
      <c r="J28" s="67"/>
    </row>
    <row r="29" spans="2:10" x14ac:dyDescent="0.15">
      <c r="B29" s="67"/>
      <c r="C29" s="71"/>
      <c r="J29" s="67"/>
    </row>
    <row r="30" spans="2:10" x14ac:dyDescent="0.15">
      <c r="B30" s="67"/>
      <c r="C30" s="71"/>
      <c r="J30" s="67"/>
    </row>
    <row r="31" spans="2:10" x14ac:dyDescent="0.15">
      <c r="B31" s="67"/>
      <c r="C31" s="72"/>
      <c r="D31" s="21"/>
      <c r="E31" s="21"/>
      <c r="F31" s="21"/>
      <c r="G31" s="21"/>
      <c r="H31" s="21"/>
      <c r="I31" s="21"/>
      <c r="J31" s="73"/>
    </row>
    <row r="32" spans="2:10" x14ac:dyDescent="0.15">
      <c r="C32" s="7" t="s">
        <v>927</v>
      </c>
    </row>
  </sheetData>
  <phoneticPr fontId="5"/>
  <printOptions horizontalCentered="1"/>
  <pageMargins left="0.59055118110236227" right="0.59055118110236227" top="0.74803149606299213" bottom="0.35433070866141736" header="0.31496062992125984" footer="0.31496062992125984"/>
  <pageSetup paperSize="9" scale="87" fitToHeight="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F1C4-06D9-4B89-8DB8-7D2BB6787924}">
  <sheetPr codeName="Sheet23">
    <tabColor theme="8"/>
    <pageSetUpPr fitToPage="1"/>
  </sheetPr>
  <dimension ref="A1:M66"/>
  <sheetViews>
    <sheetView showGridLines="0" view="pageBreakPreview" zoomScale="85" zoomScaleNormal="54" zoomScaleSheetLayoutView="85" workbookViewId="0">
      <selection activeCell="B13" sqref="B13:G13"/>
    </sheetView>
  </sheetViews>
  <sheetFormatPr defaultColWidth="9.875" defaultRowHeight="19.5" x14ac:dyDescent="0.15"/>
  <cols>
    <col min="1" max="1" width="4.125" style="119" customWidth="1"/>
    <col min="2" max="2" width="3.875" style="119" bestFit="1" customWidth="1"/>
    <col min="3" max="3" width="52.625" style="119" customWidth="1"/>
    <col min="4" max="6" width="12.875" style="119" customWidth="1"/>
    <col min="7" max="7" width="2.5" style="119" customWidth="1"/>
    <col min="8" max="8" width="3.875" style="119" bestFit="1" customWidth="1"/>
    <col min="9" max="9" width="65" style="119" customWidth="1"/>
    <col min="10" max="11" width="12.75" style="119" customWidth="1"/>
    <col min="12" max="12" width="12.875" style="119" customWidth="1"/>
    <col min="13" max="13" width="4.125" style="119" customWidth="1"/>
    <col min="14" max="19" width="9.875" style="119"/>
    <col min="20" max="20" width="21" style="119" customWidth="1"/>
    <col min="21" max="16384" width="9.875" style="119"/>
  </cols>
  <sheetData>
    <row r="1" spans="1:13" x14ac:dyDescent="0.15">
      <c r="A1" s="383"/>
      <c r="B1" s="383" t="s">
        <v>1068</v>
      </c>
      <c r="C1" s="383"/>
      <c r="D1" s="383"/>
      <c r="E1" s="383"/>
      <c r="F1" s="383"/>
      <c r="G1" s="383"/>
      <c r="H1" s="383"/>
      <c r="I1" s="383"/>
      <c r="J1" s="383"/>
      <c r="K1" s="383"/>
      <c r="L1" s="376" t="s">
        <v>1069</v>
      </c>
      <c r="M1" s="383"/>
    </row>
    <row r="2" spans="1:13" x14ac:dyDescent="0.15">
      <c r="A2" s="383"/>
      <c r="B2" s="383"/>
      <c r="C2" s="383"/>
      <c r="D2" s="383"/>
      <c r="E2" s="383"/>
      <c r="F2" s="383"/>
      <c r="G2" s="383"/>
      <c r="H2" s="383"/>
      <c r="I2" s="376"/>
      <c r="J2" s="1525" t="s">
        <v>1034</v>
      </c>
      <c r="K2" s="1525"/>
      <c r="L2" s="1525"/>
      <c r="M2" s="383"/>
    </row>
    <row r="3" spans="1:13" x14ac:dyDescent="0.15">
      <c r="A3" s="383"/>
      <c r="B3" s="383"/>
      <c r="C3" s="383"/>
      <c r="D3" s="383"/>
      <c r="E3" s="383"/>
      <c r="F3" s="383"/>
      <c r="G3" s="383"/>
      <c r="H3" s="383"/>
      <c r="I3" s="376"/>
      <c r="J3" s="1525" t="s">
        <v>1035</v>
      </c>
      <c r="K3" s="1525"/>
      <c r="L3" s="1525"/>
      <c r="M3" s="383"/>
    </row>
    <row r="4" spans="1:13" ht="24.75" x14ac:dyDescent="0.15">
      <c r="A4" s="383"/>
      <c r="B4" s="1526" t="s">
        <v>1070</v>
      </c>
      <c r="C4" s="1526"/>
      <c r="D4" s="1526"/>
      <c r="E4" s="1526"/>
      <c r="F4" s="1526"/>
      <c r="G4" s="1526"/>
      <c r="H4" s="1526"/>
      <c r="I4" s="1526"/>
      <c r="J4" s="1526"/>
      <c r="K4" s="1526"/>
      <c r="L4" s="1526"/>
      <c r="M4" s="383"/>
    </row>
    <row r="5" spans="1:13" x14ac:dyDescent="0.15">
      <c r="A5" s="383"/>
      <c r="B5" s="377"/>
      <c r="C5" s="377"/>
      <c r="D5" s="377"/>
      <c r="E5" s="377"/>
      <c r="F5" s="377"/>
      <c r="G5" s="377"/>
      <c r="H5" s="377"/>
      <c r="I5" s="376" t="s">
        <v>928</v>
      </c>
      <c r="J5" s="1527" t="str">
        <f>'はじめに（PC）'!D4</f>
        <v>○○・・・・・・活動組織</v>
      </c>
      <c r="K5" s="1527"/>
      <c r="L5" s="1527"/>
      <c r="M5" s="383"/>
    </row>
    <row r="6" spans="1:13" x14ac:dyDescent="0.15">
      <c r="A6" s="383"/>
      <c r="B6" s="377"/>
      <c r="C6" s="377"/>
      <c r="D6" s="377"/>
      <c r="E6" s="377"/>
      <c r="F6" s="377"/>
      <c r="G6" s="377"/>
      <c r="H6" s="377"/>
      <c r="I6" s="377"/>
      <c r="J6" s="377"/>
      <c r="K6" s="377"/>
      <c r="L6" s="377"/>
      <c r="M6" s="383"/>
    </row>
    <row r="7" spans="1:13" ht="19.5" customHeight="1" x14ac:dyDescent="0.15">
      <c r="A7" s="383"/>
      <c r="B7" s="1528"/>
      <c r="C7" s="1529" t="s">
        <v>930</v>
      </c>
      <c r="D7" s="1531" t="s">
        <v>1056</v>
      </c>
      <c r="E7" s="733" t="s">
        <v>929</v>
      </c>
      <c r="F7" s="733" t="s">
        <v>931</v>
      </c>
      <c r="G7" s="383"/>
      <c r="H7" s="1533"/>
      <c r="I7" s="1529" t="s">
        <v>932</v>
      </c>
      <c r="J7" s="1531" t="s">
        <v>1056</v>
      </c>
      <c r="K7" s="733" t="s">
        <v>929</v>
      </c>
      <c r="L7" s="733" t="s">
        <v>931</v>
      </c>
      <c r="M7" s="383"/>
    </row>
    <row r="8" spans="1:13" x14ac:dyDescent="0.15">
      <c r="A8" s="383"/>
      <c r="B8" s="1528"/>
      <c r="C8" s="1530"/>
      <c r="D8" s="1532"/>
      <c r="E8" s="379" t="s">
        <v>933</v>
      </c>
      <c r="F8" s="379" t="s">
        <v>934</v>
      </c>
      <c r="G8" s="383"/>
      <c r="H8" s="1534"/>
      <c r="I8" s="1530"/>
      <c r="J8" s="1532"/>
      <c r="K8" s="734" t="s">
        <v>933</v>
      </c>
      <c r="L8" s="379" t="s">
        <v>934</v>
      </c>
      <c r="M8" s="383"/>
    </row>
    <row r="9" spans="1:13" ht="38.1" customHeight="1" x14ac:dyDescent="0.15">
      <c r="A9" s="383"/>
      <c r="B9" s="1543" t="s">
        <v>935</v>
      </c>
      <c r="C9" s="737" t="s">
        <v>1116</v>
      </c>
      <c r="D9" s="1545"/>
      <c r="E9" s="1535"/>
      <c r="F9" s="1535"/>
      <c r="G9" s="383"/>
      <c r="H9" s="1543" t="s">
        <v>1057</v>
      </c>
      <c r="I9" s="732" t="s">
        <v>1080</v>
      </c>
      <c r="J9" s="1548"/>
      <c r="K9" s="1535"/>
      <c r="L9" s="1535"/>
      <c r="M9" s="383"/>
    </row>
    <row r="10" spans="1:13" ht="19.5" customHeight="1" x14ac:dyDescent="0.15">
      <c r="A10" s="383"/>
      <c r="B10" s="1544"/>
      <c r="C10" s="735" t="s">
        <v>936</v>
      </c>
      <c r="D10" s="1546"/>
      <c r="E10" s="1536"/>
      <c r="F10" s="1536"/>
      <c r="G10" s="383"/>
      <c r="H10" s="1544"/>
      <c r="I10" s="1538" t="s">
        <v>1093</v>
      </c>
      <c r="J10" s="1549"/>
      <c r="K10" s="1536"/>
      <c r="L10" s="1536"/>
      <c r="M10" s="383"/>
    </row>
    <row r="11" spans="1:13" ht="39" x14ac:dyDescent="0.15">
      <c r="A11" s="383"/>
      <c r="B11" s="1540" t="s">
        <v>937</v>
      </c>
      <c r="C11" s="737" t="s">
        <v>1117</v>
      </c>
      <c r="D11" s="1541"/>
      <c r="E11" s="1535"/>
      <c r="F11" s="1535"/>
      <c r="G11" s="383"/>
      <c r="H11" s="1547"/>
      <c r="I11" s="1539"/>
      <c r="J11" s="1550"/>
      <c r="K11" s="1537"/>
      <c r="L11" s="1537"/>
      <c r="M11" s="383"/>
    </row>
    <row r="12" spans="1:13" x14ac:dyDescent="0.15">
      <c r="A12" s="383"/>
      <c r="B12" s="1540"/>
      <c r="C12" s="736" t="s">
        <v>939</v>
      </c>
      <c r="D12" s="1542"/>
      <c r="E12" s="1537"/>
      <c r="F12" s="1537"/>
      <c r="G12" s="383"/>
      <c r="H12" s="375"/>
      <c r="I12" s="380"/>
      <c r="J12" s="380"/>
      <c r="K12" s="396"/>
      <c r="L12" s="397"/>
      <c r="M12" s="383"/>
    </row>
    <row r="13" spans="1:13" x14ac:dyDescent="0.15">
      <c r="A13" s="383"/>
      <c r="B13" s="374"/>
      <c r="C13" s="399"/>
      <c r="D13" s="399"/>
      <c r="E13" s="374"/>
      <c r="F13" s="374"/>
      <c r="G13" s="383"/>
      <c r="H13" s="372"/>
      <c r="I13" s="1529" t="s">
        <v>938</v>
      </c>
      <c r="J13" s="1531" t="s">
        <v>1056</v>
      </c>
      <c r="K13" s="733" t="s">
        <v>929</v>
      </c>
      <c r="L13" s="733" t="s">
        <v>931</v>
      </c>
      <c r="M13" s="383"/>
    </row>
    <row r="14" spans="1:13" x14ac:dyDescent="0.15">
      <c r="A14" s="383"/>
      <c r="B14" s="1552"/>
      <c r="C14" s="1529" t="s">
        <v>941</v>
      </c>
      <c r="D14" s="1531" t="s">
        <v>1056</v>
      </c>
      <c r="E14" s="733" t="s">
        <v>929</v>
      </c>
      <c r="F14" s="733" t="s">
        <v>931</v>
      </c>
      <c r="G14" s="383"/>
      <c r="H14" s="373"/>
      <c r="I14" s="1551"/>
      <c r="J14" s="1532"/>
      <c r="K14" s="734" t="s">
        <v>933</v>
      </c>
      <c r="L14" s="379" t="s">
        <v>934</v>
      </c>
      <c r="M14" s="383"/>
    </row>
    <row r="15" spans="1:13" ht="39" customHeight="1" x14ac:dyDescent="0.15">
      <c r="A15" s="383"/>
      <c r="B15" s="1553"/>
      <c r="C15" s="1530"/>
      <c r="D15" s="1532"/>
      <c r="E15" s="379" t="s">
        <v>933</v>
      </c>
      <c r="F15" s="379" t="s">
        <v>934</v>
      </c>
      <c r="G15" s="383"/>
      <c r="H15" s="1554" t="s">
        <v>940</v>
      </c>
      <c r="I15" s="382" t="s">
        <v>1118</v>
      </c>
      <c r="J15" s="1557"/>
      <c r="K15" s="1535"/>
      <c r="L15" s="1535"/>
      <c r="M15" s="383"/>
    </row>
    <row r="16" spans="1:13" x14ac:dyDescent="0.15">
      <c r="A16" s="383"/>
      <c r="B16" s="1543" t="s">
        <v>943</v>
      </c>
      <c r="C16" s="1560" t="s">
        <v>1119</v>
      </c>
      <c r="D16" s="1541"/>
      <c r="E16" s="1535"/>
      <c r="F16" s="1535"/>
      <c r="G16" s="383"/>
      <c r="H16" s="1555"/>
      <c r="I16" s="1563" t="s">
        <v>942</v>
      </c>
      <c r="J16" s="1558"/>
      <c r="K16" s="1536"/>
      <c r="L16" s="1536"/>
      <c r="M16" s="383"/>
    </row>
    <row r="17" spans="1:13" ht="19.5" customHeight="1" x14ac:dyDescent="0.15">
      <c r="A17" s="383"/>
      <c r="B17" s="1544"/>
      <c r="C17" s="1561"/>
      <c r="D17" s="1562"/>
      <c r="E17" s="1536"/>
      <c r="F17" s="1536"/>
      <c r="G17" s="383"/>
      <c r="H17" s="1556"/>
      <c r="I17" s="1564"/>
      <c r="J17" s="1559"/>
      <c r="K17" s="1537"/>
      <c r="L17" s="1537"/>
      <c r="M17" s="383"/>
    </row>
    <row r="18" spans="1:13" x14ac:dyDescent="0.15">
      <c r="A18" s="383"/>
      <c r="B18" s="1547"/>
      <c r="C18" s="736" t="s">
        <v>944</v>
      </c>
      <c r="D18" s="1542"/>
      <c r="E18" s="1537"/>
      <c r="F18" s="1537"/>
      <c r="G18" s="383"/>
      <c r="H18" s="1543" t="s">
        <v>1060</v>
      </c>
      <c r="I18" s="382" t="s">
        <v>1058</v>
      </c>
      <c r="J18" s="1565"/>
      <c r="K18" s="1566"/>
      <c r="L18" s="1566"/>
      <c r="M18" s="383"/>
    </row>
    <row r="19" spans="1:13" ht="38.1" customHeight="1" x14ac:dyDescent="0.15">
      <c r="A19" s="383"/>
      <c r="B19" s="1543" t="s">
        <v>945</v>
      </c>
      <c r="C19" s="737" t="s">
        <v>1117</v>
      </c>
      <c r="D19" s="1541"/>
      <c r="E19" s="1535"/>
      <c r="F19" s="1535"/>
      <c r="G19" s="383"/>
      <c r="H19" s="1547"/>
      <c r="I19" s="731" t="s">
        <v>1059</v>
      </c>
      <c r="J19" s="1565"/>
      <c r="K19" s="1566"/>
      <c r="L19" s="1566"/>
      <c r="M19" s="383"/>
    </row>
    <row r="20" spans="1:13" x14ac:dyDescent="0.15">
      <c r="A20" s="383"/>
      <c r="B20" s="1547"/>
      <c r="C20" s="736" t="s">
        <v>946</v>
      </c>
      <c r="D20" s="1542"/>
      <c r="E20" s="1537"/>
      <c r="F20" s="1537"/>
      <c r="G20" s="383"/>
      <c r="H20" s="375"/>
      <c r="I20" s="380"/>
      <c r="J20" s="380"/>
      <c r="K20" s="396"/>
      <c r="L20" s="371"/>
      <c r="M20" s="383"/>
    </row>
    <row r="21" spans="1:13" x14ac:dyDescent="0.15">
      <c r="A21" s="383"/>
      <c r="B21" s="374"/>
      <c r="C21" s="399"/>
      <c r="D21" s="399"/>
      <c r="E21" s="374"/>
      <c r="F21" s="374"/>
      <c r="G21" s="383"/>
      <c r="H21" s="372"/>
      <c r="I21" s="1529" t="s">
        <v>947</v>
      </c>
      <c r="J21" s="1531" t="s">
        <v>1056</v>
      </c>
      <c r="K21" s="733" t="s">
        <v>929</v>
      </c>
      <c r="L21" s="733" t="s">
        <v>931</v>
      </c>
      <c r="M21" s="383"/>
    </row>
    <row r="22" spans="1:13" x14ac:dyDescent="0.15">
      <c r="A22" s="383"/>
      <c r="B22" s="1533"/>
      <c r="C22" s="1529" t="s">
        <v>948</v>
      </c>
      <c r="D22" s="1531" t="s">
        <v>1056</v>
      </c>
      <c r="E22" s="733" t="s">
        <v>929</v>
      </c>
      <c r="F22" s="378" t="s">
        <v>931</v>
      </c>
      <c r="G22" s="383"/>
      <c r="H22" s="373"/>
      <c r="I22" s="1530"/>
      <c r="J22" s="1532"/>
      <c r="K22" s="734" t="s">
        <v>933</v>
      </c>
      <c r="L22" s="379" t="s">
        <v>934</v>
      </c>
      <c r="M22" s="383"/>
    </row>
    <row r="23" spans="1:13" ht="19.5" customHeight="1" x14ac:dyDescent="0.15">
      <c r="A23" s="383"/>
      <c r="B23" s="1534"/>
      <c r="C23" s="1530"/>
      <c r="D23" s="1532"/>
      <c r="E23" s="379" t="s">
        <v>933</v>
      </c>
      <c r="F23" s="381" t="s">
        <v>934</v>
      </c>
      <c r="G23" s="383"/>
      <c r="H23" s="1540" t="s">
        <v>1061</v>
      </c>
      <c r="I23" s="732" t="s">
        <v>1080</v>
      </c>
      <c r="J23" s="1548"/>
      <c r="K23" s="1566"/>
      <c r="L23" s="1566"/>
      <c r="M23" s="383"/>
    </row>
    <row r="24" spans="1:13" x14ac:dyDescent="0.15">
      <c r="A24" s="383"/>
      <c r="B24" s="1543" t="s">
        <v>949</v>
      </c>
      <c r="C24" s="382" t="s">
        <v>950</v>
      </c>
      <c r="D24" s="1541"/>
      <c r="E24" s="1535"/>
      <c r="F24" s="1535"/>
      <c r="G24" s="383"/>
      <c r="H24" s="1540"/>
      <c r="I24" s="1563" t="s">
        <v>1062</v>
      </c>
      <c r="J24" s="1549"/>
      <c r="K24" s="1566"/>
      <c r="L24" s="1566"/>
      <c r="M24" s="383"/>
    </row>
    <row r="25" spans="1:13" x14ac:dyDescent="0.15">
      <c r="A25" s="383"/>
      <c r="B25" s="1544"/>
      <c r="C25" s="736" t="s">
        <v>951</v>
      </c>
      <c r="D25" s="1562"/>
      <c r="E25" s="1536"/>
      <c r="F25" s="1536"/>
      <c r="G25" s="383"/>
      <c r="H25" s="1540"/>
      <c r="I25" s="1564"/>
      <c r="J25" s="1550"/>
      <c r="K25" s="1566"/>
      <c r="L25" s="1566"/>
      <c r="M25" s="383"/>
    </row>
    <row r="26" spans="1:13" ht="19.5" customHeight="1" x14ac:dyDescent="0.15">
      <c r="A26" s="383"/>
      <c r="B26" s="1540" t="s">
        <v>953</v>
      </c>
      <c r="C26" s="380" t="s">
        <v>954</v>
      </c>
      <c r="D26" s="1541"/>
      <c r="E26" s="1535"/>
      <c r="F26" s="1535"/>
      <c r="G26" s="383"/>
      <c r="H26" s="1543" t="s">
        <v>1063</v>
      </c>
      <c r="I26" s="732" t="s">
        <v>1080</v>
      </c>
      <c r="J26" s="1569"/>
      <c r="K26" s="1566"/>
      <c r="L26" s="1566"/>
      <c r="M26" s="383"/>
    </row>
    <row r="27" spans="1:13" x14ac:dyDescent="0.15">
      <c r="A27" s="383"/>
      <c r="B27" s="1540"/>
      <c r="C27" s="1567" t="s">
        <v>955</v>
      </c>
      <c r="D27" s="1562"/>
      <c r="E27" s="1536"/>
      <c r="F27" s="1536"/>
      <c r="G27" s="383"/>
      <c r="H27" s="1547"/>
      <c r="I27" s="731" t="s">
        <v>952</v>
      </c>
      <c r="J27" s="1569"/>
      <c r="K27" s="1566"/>
      <c r="L27" s="1566"/>
      <c r="M27" s="383"/>
    </row>
    <row r="28" spans="1:13" x14ac:dyDescent="0.15">
      <c r="A28" s="383"/>
      <c r="B28" s="1540"/>
      <c r="C28" s="1568"/>
      <c r="D28" s="1542"/>
      <c r="E28" s="1537"/>
      <c r="F28" s="1537"/>
      <c r="G28" s="383"/>
      <c r="H28" s="1543" t="s">
        <v>1064</v>
      </c>
      <c r="I28" s="382" t="s">
        <v>950</v>
      </c>
      <c r="J28" s="1566"/>
      <c r="K28" s="1566"/>
      <c r="L28" s="1566"/>
      <c r="M28" s="383"/>
    </row>
    <row r="29" spans="1:13" x14ac:dyDescent="0.15">
      <c r="A29" s="383"/>
      <c r="B29" s="374"/>
      <c r="C29" s="371"/>
      <c r="D29" s="371"/>
      <c r="E29" s="374"/>
      <c r="F29" s="374"/>
      <c r="G29" s="383"/>
      <c r="H29" s="1547"/>
      <c r="I29" s="731" t="s">
        <v>1065</v>
      </c>
      <c r="J29" s="1566"/>
      <c r="K29" s="1566"/>
      <c r="L29" s="1566"/>
      <c r="M29" s="383"/>
    </row>
    <row r="30" spans="1:13" x14ac:dyDescent="0.15">
      <c r="A30" s="383"/>
      <c r="B30" s="1533"/>
      <c r="C30" s="1529" t="s">
        <v>956</v>
      </c>
      <c r="D30" s="1531" t="s">
        <v>1056</v>
      </c>
      <c r="E30" s="733" t="s">
        <v>929</v>
      </c>
      <c r="F30" s="378" t="s">
        <v>931</v>
      </c>
      <c r="G30" s="383"/>
      <c r="H30" s="1543" t="s">
        <v>1066</v>
      </c>
      <c r="I30" s="732" t="s">
        <v>1080</v>
      </c>
      <c r="J30" s="1573"/>
      <c r="K30" s="1566"/>
      <c r="L30" s="1566"/>
      <c r="M30" s="383"/>
    </row>
    <row r="31" spans="1:13" x14ac:dyDescent="0.15">
      <c r="A31" s="383"/>
      <c r="B31" s="1534"/>
      <c r="C31" s="1530"/>
      <c r="D31" s="1532"/>
      <c r="E31" s="379" t="s">
        <v>933</v>
      </c>
      <c r="F31" s="381" t="s">
        <v>934</v>
      </c>
      <c r="G31" s="383"/>
      <c r="H31" s="1547"/>
      <c r="I31" s="731" t="s">
        <v>1067</v>
      </c>
      <c r="J31" s="1573"/>
      <c r="K31" s="1566"/>
      <c r="L31" s="1566"/>
      <c r="M31" s="383"/>
    </row>
    <row r="32" spans="1:13" ht="38.1" customHeight="1" x14ac:dyDescent="0.15">
      <c r="A32" s="383"/>
      <c r="B32" s="1540" t="s">
        <v>988</v>
      </c>
      <c r="C32" s="382" t="s">
        <v>1081</v>
      </c>
      <c r="D32" s="1570" t="s">
        <v>1094</v>
      </c>
      <c r="E32" s="1566"/>
      <c r="F32" s="1566"/>
      <c r="G32" s="383"/>
      <c r="H32" s="1571" t="s">
        <v>1186</v>
      </c>
      <c r="I32" s="1571"/>
      <c r="J32" s="1571"/>
      <c r="K32" s="1571"/>
      <c r="L32" s="1571"/>
      <c r="M32" s="1571"/>
    </row>
    <row r="33" spans="1:13" ht="27.95" customHeight="1" x14ac:dyDescent="0.15">
      <c r="A33" s="383"/>
      <c r="B33" s="1540"/>
      <c r="C33" s="1572" t="s">
        <v>1092</v>
      </c>
      <c r="D33" s="1570"/>
      <c r="E33" s="1566"/>
      <c r="F33" s="1566"/>
      <c r="G33" s="383"/>
      <c r="H33" s="1571"/>
      <c r="I33" s="1571"/>
      <c r="J33" s="1571"/>
      <c r="K33" s="1571"/>
      <c r="L33" s="1571"/>
      <c r="M33" s="1571"/>
    </row>
    <row r="34" spans="1:13" ht="27.95" customHeight="1" x14ac:dyDescent="0.15">
      <c r="A34" s="383"/>
      <c r="B34" s="1540"/>
      <c r="C34" s="1572"/>
      <c r="D34" s="1570"/>
      <c r="E34" s="1566"/>
      <c r="F34" s="1566"/>
      <c r="G34" s="383"/>
      <c r="H34" s="1571"/>
      <c r="I34" s="1571"/>
      <c r="J34" s="1571"/>
      <c r="K34" s="1571"/>
      <c r="L34" s="1571"/>
      <c r="M34" s="1571"/>
    </row>
    <row r="35" spans="1:13" ht="27.95" customHeight="1" x14ac:dyDescent="0.15">
      <c r="A35" s="383"/>
      <c r="B35" s="1540"/>
      <c r="C35" s="1572"/>
      <c r="D35" s="1570"/>
      <c r="E35" s="1566"/>
      <c r="F35" s="1566"/>
      <c r="G35" s="383"/>
      <c r="H35" s="1571"/>
      <c r="I35" s="1571"/>
      <c r="J35" s="1571"/>
      <c r="K35" s="1571"/>
      <c r="L35" s="1571"/>
      <c r="M35" s="1571"/>
    </row>
    <row r="36" spans="1:13" ht="27.95" customHeight="1" x14ac:dyDescent="0.15">
      <c r="A36" s="383"/>
      <c r="B36" s="1540"/>
      <c r="C36" s="1534"/>
      <c r="D36" s="1570"/>
      <c r="E36" s="1566"/>
      <c r="F36" s="1566"/>
      <c r="G36" s="383"/>
      <c r="H36" s="1571"/>
      <c r="I36" s="1571"/>
      <c r="J36" s="1571"/>
      <c r="K36" s="1571"/>
      <c r="L36" s="1571"/>
      <c r="M36" s="1571"/>
    </row>
    <row r="37" spans="1:13" ht="18.75" customHeight="1" x14ac:dyDescent="0.15">
      <c r="A37" s="383"/>
      <c r="B37" s="383"/>
      <c r="C37" s="383"/>
      <c r="D37" s="383"/>
      <c r="E37" s="383"/>
      <c r="F37" s="383"/>
      <c r="G37" s="383"/>
      <c r="H37" s="371"/>
      <c r="I37" s="380"/>
      <c r="J37" s="380"/>
      <c r="K37" s="396"/>
      <c r="L37" s="396"/>
      <c r="M37" s="383"/>
    </row>
    <row r="38" spans="1:13" ht="39.6" customHeight="1" x14ac:dyDescent="0.15">
      <c r="A38" s="383"/>
      <c r="B38" s="383"/>
      <c r="C38" s="383"/>
      <c r="D38" s="383"/>
      <c r="E38" s="383"/>
      <c r="F38" s="383"/>
      <c r="G38" s="383"/>
      <c r="H38" s="371"/>
      <c r="I38" s="380"/>
      <c r="J38" s="380"/>
      <c r="K38" s="396"/>
      <c r="L38" s="397"/>
      <c r="M38" s="383"/>
    </row>
    <row r="39" spans="1:13" x14ac:dyDescent="0.15">
      <c r="H39" s="374"/>
      <c r="I39" s="371"/>
      <c r="J39" s="371"/>
      <c r="K39" s="374"/>
      <c r="L39" s="374"/>
    </row>
    <row r="40" spans="1:13" x14ac:dyDescent="0.15">
      <c r="H40" s="371"/>
      <c r="I40" s="371"/>
      <c r="J40" s="371"/>
      <c r="K40" s="371"/>
      <c r="L40" s="371"/>
    </row>
    <row r="41" spans="1:13" x14ac:dyDescent="0.15">
      <c r="H41" s="375"/>
      <c r="I41" s="380"/>
      <c r="J41" s="380"/>
      <c r="K41" s="396"/>
      <c r="L41" s="396"/>
    </row>
    <row r="42" spans="1:13" x14ac:dyDescent="0.15">
      <c r="H42" s="375"/>
      <c r="I42" s="380"/>
      <c r="J42" s="380"/>
      <c r="K42" s="396"/>
      <c r="L42" s="397"/>
    </row>
    <row r="43" spans="1:13" x14ac:dyDescent="0.15">
      <c r="H43" s="371"/>
      <c r="I43" s="380"/>
      <c r="J43" s="380"/>
      <c r="K43" s="371"/>
      <c r="L43" s="371"/>
    </row>
    <row r="44" spans="1:13" x14ac:dyDescent="0.15">
      <c r="H44" s="371"/>
      <c r="I44" s="380"/>
      <c r="J44" s="380"/>
      <c r="K44" s="371"/>
      <c r="L44" s="371"/>
    </row>
    <row r="45" spans="1:13" x14ac:dyDescent="0.15">
      <c r="H45" s="371"/>
      <c r="I45" s="371"/>
      <c r="J45" s="380"/>
      <c r="K45" s="371"/>
      <c r="L45" s="371"/>
    </row>
    <row r="46" spans="1:13" x14ac:dyDescent="0.15">
      <c r="H46" s="371"/>
      <c r="I46" s="371"/>
      <c r="J46" s="380"/>
      <c r="K46" s="371"/>
      <c r="L46" s="371"/>
    </row>
    <row r="47" spans="1:13" x14ac:dyDescent="0.15">
      <c r="H47" s="371"/>
      <c r="I47" s="380"/>
      <c r="J47" s="380"/>
      <c r="K47" s="371"/>
      <c r="L47" s="371"/>
    </row>
    <row r="48" spans="1:13" x14ac:dyDescent="0.15">
      <c r="H48" s="371"/>
      <c r="I48" s="371"/>
      <c r="J48" s="380"/>
      <c r="K48" s="371"/>
      <c r="L48" s="371"/>
    </row>
    <row r="49" spans="8:12" x14ac:dyDescent="0.15">
      <c r="H49" s="371"/>
      <c r="I49" s="371"/>
      <c r="J49" s="380"/>
      <c r="K49" s="371"/>
      <c r="L49" s="371"/>
    </row>
    <row r="50" spans="8:12" x14ac:dyDescent="0.15">
      <c r="H50" s="375"/>
      <c r="I50" s="380"/>
      <c r="J50" s="380"/>
      <c r="K50" s="396"/>
      <c r="L50" s="371"/>
    </row>
    <row r="51" spans="8:12" x14ac:dyDescent="0.15">
      <c r="H51" s="375"/>
      <c r="I51" s="380"/>
      <c r="J51" s="380"/>
      <c r="K51" s="396"/>
      <c r="L51" s="396"/>
    </row>
    <row r="52" spans="8:12" x14ac:dyDescent="0.15">
      <c r="H52" s="375"/>
      <c r="I52" s="380"/>
      <c r="J52" s="380"/>
      <c r="K52" s="396"/>
      <c r="L52" s="397"/>
    </row>
    <row r="53" spans="8:12" x14ac:dyDescent="0.15">
      <c r="H53" s="371"/>
      <c r="I53" s="371"/>
      <c r="J53" s="371"/>
      <c r="K53" s="371"/>
      <c r="L53" s="371"/>
    </row>
    <row r="54" spans="8:12" x14ac:dyDescent="0.15">
      <c r="H54" s="371"/>
      <c r="I54" s="371"/>
      <c r="J54" s="371"/>
      <c r="K54" s="371"/>
      <c r="L54" s="371"/>
    </row>
    <row r="55" spans="8:12" x14ac:dyDescent="0.15">
      <c r="H55" s="374"/>
      <c r="I55" s="371"/>
      <c r="J55" s="371"/>
      <c r="K55" s="374"/>
      <c r="L55" s="374"/>
    </row>
    <row r="56" spans="8:12" x14ac:dyDescent="0.15">
      <c r="H56" s="371"/>
      <c r="I56" s="380"/>
      <c r="J56" s="380"/>
      <c r="K56" s="371"/>
      <c r="L56" s="371"/>
    </row>
    <row r="57" spans="8:12" x14ac:dyDescent="0.15">
      <c r="H57" s="371"/>
      <c r="I57" s="371"/>
      <c r="J57" s="380"/>
      <c r="K57" s="371"/>
      <c r="L57" s="371"/>
    </row>
    <row r="58" spans="8:12" x14ac:dyDescent="0.15">
      <c r="H58" s="371"/>
      <c r="I58" s="371"/>
      <c r="J58" s="380"/>
      <c r="K58" s="371"/>
      <c r="L58" s="371"/>
    </row>
    <row r="59" spans="8:12" x14ac:dyDescent="0.15">
      <c r="H59" s="374"/>
      <c r="I59" s="371"/>
      <c r="J59" s="371"/>
      <c r="K59" s="374"/>
      <c r="L59" s="374"/>
    </row>
    <row r="60" spans="8:12" x14ac:dyDescent="0.15">
      <c r="H60" s="374"/>
      <c r="I60" s="371"/>
      <c r="J60" s="371"/>
      <c r="K60" s="371"/>
      <c r="L60" s="374"/>
    </row>
    <row r="61" spans="8:12" x14ac:dyDescent="0.15">
      <c r="H61" s="374"/>
      <c r="I61" s="371"/>
      <c r="J61" s="371"/>
      <c r="K61" s="371"/>
      <c r="L61" s="374"/>
    </row>
    <row r="62" spans="8:12" x14ac:dyDescent="0.15">
      <c r="H62" s="383"/>
      <c r="I62" s="371"/>
      <c r="J62" s="374"/>
      <c r="K62" s="374"/>
      <c r="L62" s="375"/>
    </row>
    <row r="63" spans="8:12" x14ac:dyDescent="0.15">
      <c r="H63" s="375"/>
      <c r="I63" s="375"/>
      <c r="J63" s="375"/>
      <c r="K63" s="730"/>
      <c r="L63" s="375"/>
    </row>
    <row r="64" spans="8:12" x14ac:dyDescent="0.15">
      <c r="H64" s="375"/>
      <c r="I64" s="375"/>
      <c r="J64" s="375"/>
      <c r="K64" s="730"/>
      <c r="L64" s="375"/>
    </row>
    <row r="65" spans="8:12" x14ac:dyDescent="0.15">
      <c r="H65" s="387"/>
      <c r="I65" s="387"/>
      <c r="J65" s="387"/>
      <c r="K65" s="386"/>
      <c r="L65" s="375"/>
    </row>
    <row r="66" spans="8:12" x14ac:dyDescent="0.15">
      <c r="H66" s="387"/>
      <c r="I66" s="387"/>
      <c r="J66" s="387"/>
      <c r="K66" s="386"/>
      <c r="L66" s="375"/>
    </row>
  </sheetData>
  <sheetProtection sheet="1" selectLockedCells="1"/>
  <mergeCells count="86">
    <mergeCell ref="L30:L31"/>
    <mergeCell ref="B32:B36"/>
    <mergeCell ref="D32:D36"/>
    <mergeCell ref="E32:E36"/>
    <mergeCell ref="F32:F36"/>
    <mergeCell ref="H32:M36"/>
    <mergeCell ref="C33:C36"/>
    <mergeCell ref="B30:B31"/>
    <mergeCell ref="C30:C31"/>
    <mergeCell ref="D30:D31"/>
    <mergeCell ref="H30:H31"/>
    <mergeCell ref="J30:J31"/>
    <mergeCell ref="K30:K31"/>
    <mergeCell ref="K26:K27"/>
    <mergeCell ref="L26:L27"/>
    <mergeCell ref="C27:C28"/>
    <mergeCell ref="H28:H29"/>
    <mergeCell ref="J28:J29"/>
    <mergeCell ref="K28:K29"/>
    <mergeCell ref="L28:L29"/>
    <mergeCell ref="J26:J27"/>
    <mergeCell ref="B26:B28"/>
    <mergeCell ref="D26:D28"/>
    <mergeCell ref="E26:E28"/>
    <mergeCell ref="F26:F28"/>
    <mergeCell ref="H26:H27"/>
    <mergeCell ref="K23:K25"/>
    <mergeCell ref="L23:L25"/>
    <mergeCell ref="B24:B25"/>
    <mergeCell ref="D24:D25"/>
    <mergeCell ref="E24:E25"/>
    <mergeCell ref="F24:F25"/>
    <mergeCell ref="I24:I25"/>
    <mergeCell ref="I21:I22"/>
    <mergeCell ref="J21:J22"/>
    <mergeCell ref="B22:B23"/>
    <mergeCell ref="C22:C23"/>
    <mergeCell ref="D22:D23"/>
    <mergeCell ref="H23:H25"/>
    <mergeCell ref="J23:J25"/>
    <mergeCell ref="K15:K17"/>
    <mergeCell ref="L15:L17"/>
    <mergeCell ref="B16:B18"/>
    <mergeCell ref="C16:C17"/>
    <mergeCell ref="D16:D18"/>
    <mergeCell ref="E16:E18"/>
    <mergeCell ref="F16:F18"/>
    <mergeCell ref="I16:I17"/>
    <mergeCell ref="H18:H19"/>
    <mergeCell ref="J18:J19"/>
    <mergeCell ref="K18:K19"/>
    <mergeCell ref="L18:L19"/>
    <mergeCell ref="B19:B20"/>
    <mergeCell ref="D19:D20"/>
    <mergeCell ref="E19:E20"/>
    <mergeCell ref="F19:F20"/>
    <mergeCell ref="I13:I14"/>
    <mergeCell ref="J13:J14"/>
    <mergeCell ref="B14:B15"/>
    <mergeCell ref="C14:C15"/>
    <mergeCell ref="D14:D15"/>
    <mergeCell ref="H15:H17"/>
    <mergeCell ref="J15:J17"/>
    <mergeCell ref="K9:K11"/>
    <mergeCell ref="L9:L11"/>
    <mergeCell ref="I10:I11"/>
    <mergeCell ref="B11:B12"/>
    <mergeCell ref="D11:D12"/>
    <mergeCell ref="E11:E12"/>
    <mergeCell ref="F11:F12"/>
    <mergeCell ref="B9:B10"/>
    <mergeCell ref="D9:D10"/>
    <mergeCell ref="E9:E10"/>
    <mergeCell ref="F9:F10"/>
    <mergeCell ref="H9:H11"/>
    <mergeCell ref="J9:J11"/>
    <mergeCell ref="J2:L2"/>
    <mergeCell ref="J3:L3"/>
    <mergeCell ref="B4:L4"/>
    <mergeCell ref="J5:L5"/>
    <mergeCell ref="B7:B8"/>
    <mergeCell ref="C7:C8"/>
    <mergeCell ref="D7:D8"/>
    <mergeCell ref="H7:H8"/>
    <mergeCell ref="I7:I8"/>
    <mergeCell ref="J7:J8"/>
  </mergeCells>
  <phoneticPr fontId="5"/>
  <printOptions horizontalCentered="1"/>
  <pageMargins left="0.59055118110236227" right="0.59055118110236227" top="0.74803149606299213" bottom="0.74803149606299213" header="0.31496062992125984" footer="0.31496062992125984"/>
  <pageSetup paperSize="9" scale="64" fitToWidth="0" orientation="landscape"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Check Box 1">
              <controlPr defaultSize="0" autoFill="0" autoLine="0" autoPict="0">
                <anchor moveWithCells="1">
                  <from>
                    <xdr:col>3</xdr:col>
                    <xdr:colOff>409575</xdr:colOff>
                    <xdr:row>7</xdr:row>
                    <xdr:rowOff>161925</xdr:rowOff>
                  </from>
                  <to>
                    <xdr:col>3</xdr:col>
                    <xdr:colOff>828675</xdr:colOff>
                    <xdr:row>10</xdr:row>
                    <xdr:rowOff>142875</xdr:rowOff>
                  </to>
                </anchor>
              </controlPr>
            </control>
          </mc:Choice>
        </mc:AlternateContent>
        <mc:AlternateContent xmlns:mc="http://schemas.openxmlformats.org/markup-compatibility/2006">
          <mc:Choice Requires="x14">
            <control shapeId="119810" r:id="rId5" name="Check Box 2">
              <controlPr defaultSize="0" autoFill="0" autoLine="0" autoPict="0">
                <anchor moveWithCells="1">
                  <from>
                    <xdr:col>5</xdr:col>
                    <xdr:colOff>400050</xdr:colOff>
                    <xdr:row>8</xdr:row>
                    <xdr:rowOff>0</xdr:rowOff>
                  </from>
                  <to>
                    <xdr:col>5</xdr:col>
                    <xdr:colOff>647700</xdr:colOff>
                    <xdr:row>10</xdr:row>
                    <xdr:rowOff>0</xdr:rowOff>
                  </to>
                </anchor>
              </controlPr>
            </control>
          </mc:Choice>
        </mc:AlternateContent>
        <mc:AlternateContent xmlns:mc="http://schemas.openxmlformats.org/markup-compatibility/2006">
          <mc:Choice Requires="x14">
            <control shapeId="119811" r:id="rId6" name="Check Box 3">
              <controlPr defaultSize="0" autoFill="0" autoLine="0" autoPict="0">
                <anchor moveWithCells="1">
                  <from>
                    <xdr:col>4</xdr:col>
                    <xdr:colOff>390525</xdr:colOff>
                    <xdr:row>8</xdr:row>
                    <xdr:rowOff>0</xdr:rowOff>
                  </from>
                  <to>
                    <xdr:col>4</xdr:col>
                    <xdr:colOff>647700</xdr:colOff>
                    <xdr:row>10</xdr:row>
                    <xdr:rowOff>0</xdr:rowOff>
                  </to>
                </anchor>
              </controlPr>
            </control>
          </mc:Choice>
        </mc:AlternateContent>
        <mc:AlternateContent xmlns:mc="http://schemas.openxmlformats.org/markup-compatibility/2006">
          <mc:Choice Requires="x14">
            <control shapeId="119812" r:id="rId7" name="Check Box 4">
              <controlPr defaultSize="0" autoFill="0" autoLine="0" autoPict="0">
                <anchor moveWithCells="1">
                  <from>
                    <xdr:col>3</xdr:col>
                    <xdr:colOff>409575</xdr:colOff>
                    <xdr:row>9</xdr:row>
                    <xdr:rowOff>238125</xdr:rowOff>
                  </from>
                  <to>
                    <xdr:col>3</xdr:col>
                    <xdr:colOff>657225</xdr:colOff>
                    <xdr:row>11</xdr:row>
                    <xdr:rowOff>228600</xdr:rowOff>
                  </to>
                </anchor>
              </controlPr>
            </control>
          </mc:Choice>
        </mc:AlternateContent>
        <mc:AlternateContent xmlns:mc="http://schemas.openxmlformats.org/markup-compatibility/2006">
          <mc:Choice Requires="x14">
            <control shapeId="119813" r:id="rId8" name="Check Box 5">
              <controlPr defaultSize="0" autoFill="0" autoLine="0" autoPict="0">
                <anchor moveWithCells="1">
                  <from>
                    <xdr:col>5</xdr:col>
                    <xdr:colOff>409575</xdr:colOff>
                    <xdr:row>9</xdr:row>
                    <xdr:rowOff>238125</xdr:rowOff>
                  </from>
                  <to>
                    <xdr:col>5</xdr:col>
                    <xdr:colOff>657225</xdr:colOff>
                    <xdr:row>11</xdr:row>
                    <xdr:rowOff>219075</xdr:rowOff>
                  </to>
                </anchor>
              </controlPr>
            </control>
          </mc:Choice>
        </mc:AlternateContent>
        <mc:AlternateContent xmlns:mc="http://schemas.openxmlformats.org/markup-compatibility/2006">
          <mc:Choice Requires="x14">
            <control shapeId="119814" r:id="rId9" name="Check Box 6">
              <controlPr defaultSize="0" autoFill="0" autoLine="0" autoPict="0">
                <anchor moveWithCells="1">
                  <from>
                    <xdr:col>4</xdr:col>
                    <xdr:colOff>400050</xdr:colOff>
                    <xdr:row>9</xdr:row>
                    <xdr:rowOff>238125</xdr:rowOff>
                  </from>
                  <to>
                    <xdr:col>4</xdr:col>
                    <xdr:colOff>657225</xdr:colOff>
                    <xdr:row>11</xdr:row>
                    <xdr:rowOff>219075</xdr:rowOff>
                  </to>
                </anchor>
              </controlPr>
            </control>
          </mc:Choice>
        </mc:AlternateContent>
        <mc:AlternateContent xmlns:mc="http://schemas.openxmlformats.org/markup-compatibility/2006">
          <mc:Choice Requires="x14">
            <control shapeId="119815" r:id="rId10" name="Check Box 7">
              <controlPr defaultSize="0" autoFill="0" autoLine="0" autoPict="0">
                <anchor moveWithCells="1">
                  <from>
                    <xdr:col>3</xdr:col>
                    <xdr:colOff>409575</xdr:colOff>
                    <xdr:row>15</xdr:row>
                    <xdr:rowOff>114300</xdr:rowOff>
                  </from>
                  <to>
                    <xdr:col>3</xdr:col>
                    <xdr:colOff>657225</xdr:colOff>
                    <xdr:row>17</xdr:row>
                    <xdr:rowOff>104775</xdr:rowOff>
                  </to>
                </anchor>
              </controlPr>
            </control>
          </mc:Choice>
        </mc:AlternateContent>
        <mc:AlternateContent xmlns:mc="http://schemas.openxmlformats.org/markup-compatibility/2006">
          <mc:Choice Requires="x14">
            <control shapeId="119816" r:id="rId11" name="Check Box 8">
              <controlPr defaultSize="0" autoFill="0" autoLine="0" autoPict="0">
                <anchor moveWithCells="1">
                  <from>
                    <xdr:col>5</xdr:col>
                    <xdr:colOff>409575</xdr:colOff>
                    <xdr:row>15</xdr:row>
                    <xdr:rowOff>114300</xdr:rowOff>
                  </from>
                  <to>
                    <xdr:col>5</xdr:col>
                    <xdr:colOff>657225</xdr:colOff>
                    <xdr:row>17</xdr:row>
                    <xdr:rowOff>95250</xdr:rowOff>
                  </to>
                </anchor>
              </controlPr>
            </control>
          </mc:Choice>
        </mc:AlternateContent>
        <mc:AlternateContent xmlns:mc="http://schemas.openxmlformats.org/markup-compatibility/2006">
          <mc:Choice Requires="x14">
            <control shapeId="119817" r:id="rId12" name="Check Box 9">
              <controlPr defaultSize="0" autoFill="0" autoLine="0" autoPict="0">
                <anchor moveWithCells="1">
                  <from>
                    <xdr:col>4</xdr:col>
                    <xdr:colOff>400050</xdr:colOff>
                    <xdr:row>15</xdr:row>
                    <xdr:rowOff>114300</xdr:rowOff>
                  </from>
                  <to>
                    <xdr:col>4</xdr:col>
                    <xdr:colOff>657225</xdr:colOff>
                    <xdr:row>17</xdr:row>
                    <xdr:rowOff>95250</xdr:rowOff>
                  </to>
                </anchor>
              </controlPr>
            </control>
          </mc:Choice>
        </mc:AlternateContent>
        <mc:AlternateContent xmlns:mc="http://schemas.openxmlformats.org/markup-compatibility/2006">
          <mc:Choice Requires="x14">
            <control shapeId="119818" r:id="rId13" name="Check Box 10">
              <controlPr defaultSize="0" autoFill="0" autoLine="0" autoPict="0">
                <anchor moveWithCells="1">
                  <from>
                    <xdr:col>3</xdr:col>
                    <xdr:colOff>409575</xdr:colOff>
                    <xdr:row>18</xdr:row>
                    <xdr:rowOff>142875</xdr:rowOff>
                  </from>
                  <to>
                    <xdr:col>3</xdr:col>
                    <xdr:colOff>657225</xdr:colOff>
                    <xdr:row>19</xdr:row>
                    <xdr:rowOff>142875</xdr:rowOff>
                  </to>
                </anchor>
              </controlPr>
            </control>
          </mc:Choice>
        </mc:AlternateContent>
        <mc:AlternateContent xmlns:mc="http://schemas.openxmlformats.org/markup-compatibility/2006">
          <mc:Choice Requires="x14">
            <control shapeId="119819" r:id="rId14" name="Check Box 11">
              <controlPr defaultSize="0" autoFill="0" autoLine="0" autoPict="0">
                <anchor moveWithCells="1">
                  <from>
                    <xdr:col>5</xdr:col>
                    <xdr:colOff>409575</xdr:colOff>
                    <xdr:row>18</xdr:row>
                    <xdr:rowOff>142875</xdr:rowOff>
                  </from>
                  <to>
                    <xdr:col>5</xdr:col>
                    <xdr:colOff>657225</xdr:colOff>
                    <xdr:row>19</xdr:row>
                    <xdr:rowOff>142875</xdr:rowOff>
                  </to>
                </anchor>
              </controlPr>
            </control>
          </mc:Choice>
        </mc:AlternateContent>
        <mc:AlternateContent xmlns:mc="http://schemas.openxmlformats.org/markup-compatibility/2006">
          <mc:Choice Requires="x14">
            <control shapeId="119820" r:id="rId15" name="Check Box 12">
              <controlPr defaultSize="0" autoFill="0" autoLine="0" autoPict="0">
                <anchor moveWithCells="1">
                  <from>
                    <xdr:col>4</xdr:col>
                    <xdr:colOff>400050</xdr:colOff>
                    <xdr:row>18</xdr:row>
                    <xdr:rowOff>142875</xdr:rowOff>
                  </from>
                  <to>
                    <xdr:col>4</xdr:col>
                    <xdr:colOff>657225</xdr:colOff>
                    <xdr:row>19</xdr:row>
                    <xdr:rowOff>142875</xdr:rowOff>
                  </to>
                </anchor>
              </controlPr>
            </control>
          </mc:Choice>
        </mc:AlternateContent>
        <mc:AlternateContent xmlns:mc="http://schemas.openxmlformats.org/markup-compatibility/2006">
          <mc:Choice Requires="x14">
            <control shapeId="119821" r:id="rId16" name="Check Box 13">
              <controlPr defaultSize="0" autoFill="0" autoLine="0" autoPict="0">
                <anchor moveWithCells="1">
                  <from>
                    <xdr:col>3</xdr:col>
                    <xdr:colOff>409575</xdr:colOff>
                    <xdr:row>23</xdr:row>
                    <xdr:rowOff>0</xdr:rowOff>
                  </from>
                  <to>
                    <xdr:col>3</xdr:col>
                    <xdr:colOff>657225</xdr:colOff>
                    <xdr:row>25</xdr:row>
                    <xdr:rowOff>0</xdr:rowOff>
                  </to>
                </anchor>
              </controlPr>
            </control>
          </mc:Choice>
        </mc:AlternateContent>
        <mc:AlternateContent xmlns:mc="http://schemas.openxmlformats.org/markup-compatibility/2006">
          <mc:Choice Requires="x14">
            <control shapeId="119822" r:id="rId17" name="Check Box 14">
              <controlPr defaultSize="0" autoFill="0" autoLine="0" autoPict="0">
                <anchor moveWithCells="1">
                  <from>
                    <xdr:col>5</xdr:col>
                    <xdr:colOff>409575</xdr:colOff>
                    <xdr:row>23</xdr:row>
                    <xdr:rowOff>0</xdr:rowOff>
                  </from>
                  <to>
                    <xdr:col>5</xdr:col>
                    <xdr:colOff>657225</xdr:colOff>
                    <xdr:row>24</xdr:row>
                    <xdr:rowOff>228600</xdr:rowOff>
                  </to>
                </anchor>
              </controlPr>
            </control>
          </mc:Choice>
        </mc:AlternateContent>
        <mc:AlternateContent xmlns:mc="http://schemas.openxmlformats.org/markup-compatibility/2006">
          <mc:Choice Requires="x14">
            <control shapeId="119823" r:id="rId18" name="Check Box 15">
              <controlPr defaultSize="0" autoFill="0" autoLine="0" autoPict="0">
                <anchor moveWithCells="1">
                  <from>
                    <xdr:col>4</xdr:col>
                    <xdr:colOff>400050</xdr:colOff>
                    <xdr:row>23</xdr:row>
                    <xdr:rowOff>0</xdr:rowOff>
                  </from>
                  <to>
                    <xdr:col>4</xdr:col>
                    <xdr:colOff>657225</xdr:colOff>
                    <xdr:row>24</xdr:row>
                    <xdr:rowOff>228600</xdr:rowOff>
                  </to>
                </anchor>
              </controlPr>
            </control>
          </mc:Choice>
        </mc:AlternateContent>
        <mc:AlternateContent xmlns:mc="http://schemas.openxmlformats.org/markup-compatibility/2006">
          <mc:Choice Requires="x14">
            <control shapeId="119824" r:id="rId19" name="Check Box 16">
              <controlPr defaultSize="0" autoFill="0" autoLine="0" autoPict="0">
                <anchor moveWithCells="1">
                  <from>
                    <xdr:col>3</xdr:col>
                    <xdr:colOff>419100</xdr:colOff>
                    <xdr:row>25</xdr:row>
                    <xdr:rowOff>9525</xdr:rowOff>
                  </from>
                  <to>
                    <xdr:col>3</xdr:col>
                    <xdr:colOff>666750</xdr:colOff>
                    <xdr:row>27</xdr:row>
                    <xdr:rowOff>238125</xdr:rowOff>
                  </to>
                </anchor>
              </controlPr>
            </control>
          </mc:Choice>
        </mc:AlternateContent>
        <mc:AlternateContent xmlns:mc="http://schemas.openxmlformats.org/markup-compatibility/2006">
          <mc:Choice Requires="x14">
            <control shapeId="119825" r:id="rId20" name="Check Box 17">
              <controlPr defaultSize="0" autoFill="0" autoLine="0" autoPict="0">
                <anchor moveWithCells="1">
                  <from>
                    <xdr:col>5</xdr:col>
                    <xdr:colOff>419100</xdr:colOff>
                    <xdr:row>25</xdr:row>
                    <xdr:rowOff>9525</xdr:rowOff>
                  </from>
                  <to>
                    <xdr:col>5</xdr:col>
                    <xdr:colOff>666750</xdr:colOff>
                    <xdr:row>27</xdr:row>
                    <xdr:rowOff>238125</xdr:rowOff>
                  </to>
                </anchor>
              </controlPr>
            </control>
          </mc:Choice>
        </mc:AlternateContent>
        <mc:AlternateContent xmlns:mc="http://schemas.openxmlformats.org/markup-compatibility/2006">
          <mc:Choice Requires="x14">
            <control shapeId="119826" r:id="rId21" name="Check Box 18">
              <controlPr defaultSize="0" autoFill="0" autoLine="0" autoPict="0">
                <anchor moveWithCells="1">
                  <from>
                    <xdr:col>4</xdr:col>
                    <xdr:colOff>409575</xdr:colOff>
                    <xdr:row>25</xdr:row>
                    <xdr:rowOff>9525</xdr:rowOff>
                  </from>
                  <to>
                    <xdr:col>4</xdr:col>
                    <xdr:colOff>666750</xdr:colOff>
                    <xdr:row>27</xdr:row>
                    <xdr:rowOff>238125</xdr:rowOff>
                  </to>
                </anchor>
              </controlPr>
            </control>
          </mc:Choice>
        </mc:AlternateContent>
        <mc:AlternateContent xmlns:mc="http://schemas.openxmlformats.org/markup-compatibility/2006">
          <mc:Choice Requires="x14">
            <control shapeId="119827" r:id="rId22" name="Check Box 19">
              <controlPr defaultSize="0" autoFill="0" autoLine="0" autoPict="0">
                <anchor moveWithCells="1">
                  <from>
                    <xdr:col>3</xdr:col>
                    <xdr:colOff>419100</xdr:colOff>
                    <xdr:row>32</xdr:row>
                    <xdr:rowOff>133350</xdr:rowOff>
                  </from>
                  <to>
                    <xdr:col>3</xdr:col>
                    <xdr:colOff>666750</xdr:colOff>
                    <xdr:row>33</xdr:row>
                    <xdr:rowOff>257175</xdr:rowOff>
                  </to>
                </anchor>
              </controlPr>
            </control>
          </mc:Choice>
        </mc:AlternateContent>
        <mc:AlternateContent xmlns:mc="http://schemas.openxmlformats.org/markup-compatibility/2006">
          <mc:Choice Requires="x14">
            <control shapeId="119828" r:id="rId23" name="Check Box 20">
              <controlPr defaultSize="0" autoFill="0" autoLine="0" autoPict="0">
                <anchor moveWithCells="1">
                  <from>
                    <xdr:col>5</xdr:col>
                    <xdr:colOff>419100</xdr:colOff>
                    <xdr:row>32</xdr:row>
                    <xdr:rowOff>133350</xdr:rowOff>
                  </from>
                  <to>
                    <xdr:col>5</xdr:col>
                    <xdr:colOff>666750</xdr:colOff>
                    <xdr:row>33</xdr:row>
                    <xdr:rowOff>257175</xdr:rowOff>
                  </to>
                </anchor>
              </controlPr>
            </control>
          </mc:Choice>
        </mc:AlternateContent>
        <mc:AlternateContent xmlns:mc="http://schemas.openxmlformats.org/markup-compatibility/2006">
          <mc:Choice Requires="x14">
            <control shapeId="119829" r:id="rId24" name="Check Box 21">
              <controlPr defaultSize="0" autoFill="0" autoLine="0" autoPict="0">
                <anchor moveWithCells="1">
                  <from>
                    <xdr:col>4</xdr:col>
                    <xdr:colOff>409575</xdr:colOff>
                    <xdr:row>32</xdr:row>
                    <xdr:rowOff>133350</xdr:rowOff>
                  </from>
                  <to>
                    <xdr:col>4</xdr:col>
                    <xdr:colOff>666750</xdr:colOff>
                    <xdr:row>33</xdr:row>
                    <xdr:rowOff>257175</xdr:rowOff>
                  </to>
                </anchor>
              </controlPr>
            </control>
          </mc:Choice>
        </mc:AlternateContent>
        <mc:AlternateContent xmlns:mc="http://schemas.openxmlformats.org/markup-compatibility/2006">
          <mc:Choice Requires="x14">
            <control shapeId="119830" r:id="rId25" name="Check Box 22">
              <controlPr defaultSize="0" autoFill="0" autoLine="0" autoPict="0">
                <anchor moveWithCells="1">
                  <from>
                    <xdr:col>9</xdr:col>
                    <xdr:colOff>390525</xdr:colOff>
                    <xdr:row>14</xdr:row>
                    <xdr:rowOff>247650</xdr:rowOff>
                  </from>
                  <to>
                    <xdr:col>9</xdr:col>
                    <xdr:colOff>638175</xdr:colOff>
                    <xdr:row>15</xdr:row>
                    <xdr:rowOff>238125</xdr:rowOff>
                  </to>
                </anchor>
              </controlPr>
            </control>
          </mc:Choice>
        </mc:AlternateContent>
        <mc:AlternateContent xmlns:mc="http://schemas.openxmlformats.org/markup-compatibility/2006">
          <mc:Choice Requires="x14">
            <control shapeId="119831" r:id="rId26" name="Check Box 23">
              <controlPr defaultSize="0" autoFill="0" autoLine="0" autoPict="0">
                <anchor moveWithCells="1">
                  <from>
                    <xdr:col>11</xdr:col>
                    <xdr:colOff>409575</xdr:colOff>
                    <xdr:row>14</xdr:row>
                    <xdr:rowOff>247650</xdr:rowOff>
                  </from>
                  <to>
                    <xdr:col>11</xdr:col>
                    <xdr:colOff>657225</xdr:colOff>
                    <xdr:row>15</xdr:row>
                    <xdr:rowOff>238125</xdr:rowOff>
                  </to>
                </anchor>
              </controlPr>
            </control>
          </mc:Choice>
        </mc:AlternateContent>
        <mc:AlternateContent xmlns:mc="http://schemas.openxmlformats.org/markup-compatibility/2006">
          <mc:Choice Requires="x14">
            <control shapeId="119832" r:id="rId27" name="Check Box 24">
              <controlPr defaultSize="0" autoFill="0" autoLine="0" autoPict="0">
                <anchor moveWithCells="1">
                  <from>
                    <xdr:col>10</xdr:col>
                    <xdr:colOff>390525</xdr:colOff>
                    <xdr:row>14</xdr:row>
                    <xdr:rowOff>247650</xdr:rowOff>
                  </from>
                  <to>
                    <xdr:col>10</xdr:col>
                    <xdr:colOff>647700</xdr:colOff>
                    <xdr:row>15</xdr:row>
                    <xdr:rowOff>238125</xdr:rowOff>
                  </to>
                </anchor>
              </controlPr>
            </control>
          </mc:Choice>
        </mc:AlternateContent>
        <mc:AlternateContent xmlns:mc="http://schemas.openxmlformats.org/markup-compatibility/2006">
          <mc:Choice Requires="x14">
            <control shapeId="119833" r:id="rId28" name="Check Box 25">
              <controlPr defaultSize="0" autoFill="0" autoLine="0" autoPict="0">
                <anchor moveWithCells="1">
                  <from>
                    <xdr:col>11</xdr:col>
                    <xdr:colOff>419100</xdr:colOff>
                    <xdr:row>8</xdr:row>
                    <xdr:rowOff>342900</xdr:rowOff>
                  </from>
                  <to>
                    <xdr:col>11</xdr:col>
                    <xdr:colOff>666750</xdr:colOff>
                    <xdr:row>10</xdr:row>
                    <xdr:rowOff>133350</xdr:rowOff>
                  </to>
                </anchor>
              </controlPr>
            </control>
          </mc:Choice>
        </mc:AlternateContent>
        <mc:AlternateContent xmlns:mc="http://schemas.openxmlformats.org/markup-compatibility/2006">
          <mc:Choice Requires="x14">
            <control shapeId="119834" r:id="rId29" name="Check Box 26">
              <controlPr defaultSize="0" autoFill="0" autoLine="0" autoPict="0">
                <anchor moveWithCells="1">
                  <from>
                    <xdr:col>10</xdr:col>
                    <xdr:colOff>400050</xdr:colOff>
                    <xdr:row>8</xdr:row>
                    <xdr:rowOff>342900</xdr:rowOff>
                  </from>
                  <to>
                    <xdr:col>10</xdr:col>
                    <xdr:colOff>657225</xdr:colOff>
                    <xdr:row>10</xdr:row>
                    <xdr:rowOff>133350</xdr:rowOff>
                  </to>
                </anchor>
              </controlPr>
            </control>
          </mc:Choice>
        </mc:AlternateContent>
        <mc:AlternateContent xmlns:mc="http://schemas.openxmlformats.org/markup-compatibility/2006">
          <mc:Choice Requires="x14">
            <control shapeId="119835" r:id="rId30" name="Check Box 27">
              <controlPr defaultSize="0" autoFill="0" autoLine="0" autoPict="0">
                <anchor moveWithCells="1">
                  <from>
                    <xdr:col>9</xdr:col>
                    <xdr:colOff>381000</xdr:colOff>
                    <xdr:row>17</xdr:row>
                    <xdr:rowOff>104775</xdr:rowOff>
                  </from>
                  <to>
                    <xdr:col>9</xdr:col>
                    <xdr:colOff>628650</xdr:colOff>
                    <xdr:row>18</xdr:row>
                    <xdr:rowOff>333375</xdr:rowOff>
                  </to>
                </anchor>
              </controlPr>
            </control>
          </mc:Choice>
        </mc:AlternateContent>
        <mc:AlternateContent xmlns:mc="http://schemas.openxmlformats.org/markup-compatibility/2006">
          <mc:Choice Requires="x14">
            <control shapeId="119836" r:id="rId31" name="Check Box 28">
              <controlPr defaultSize="0" autoFill="0" autoLine="0" autoPict="0">
                <anchor moveWithCells="1">
                  <from>
                    <xdr:col>11</xdr:col>
                    <xdr:colOff>400050</xdr:colOff>
                    <xdr:row>17</xdr:row>
                    <xdr:rowOff>104775</xdr:rowOff>
                  </from>
                  <to>
                    <xdr:col>11</xdr:col>
                    <xdr:colOff>647700</xdr:colOff>
                    <xdr:row>18</xdr:row>
                    <xdr:rowOff>333375</xdr:rowOff>
                  </to>
                </anchor>
              </controlPr>
            </control>
          </mc:Choice>
        </mc:AlternateContent>
        <mc:AlternateContent xmlns:mc="http://schemas.openxmlformats.org/markup-compatibility/2006">
          <mc:Choice Requires="x14">
            <control shapeId="119837" r:id="rId32" name="Check Box 29">
              <controlPr defaultSize="0" autoFill="0" autoLine="0" autoPict="0">
                <anchor moveWithCells="1">
                  <from>
                    <xdr:col>10</xdr:col>
                    <xdr:colOff>381000</xdr:colOff>
                    <xdr:row>17</xdr:row>
                    <xdr:rowOff>104775</xdr:rowOff>
                  </from>
                  <to>
                    <xdr:col>10</xdr:col>
                    <xdr:colOff>638175</xdr:colOff>
                    <xdr:row>18</xdr:row>
                    <xdr:rowOff>333375</xdr:rowOff>
                  </to>
                </anchor>
              </controlPr>
            </control>
          </mc:Choice>
        </mc:AlternateContent>
        <mc:AlternateContent xmlns:mc="http://schemas.openxmlformats.org/markup-compatibility/2006">
          <mc:Choice Requires="x14">
            <control shapeId="119838" r:id="rId33" name="Check Box 30">
              <controlPr defaultSize="0" autoFill="0" autoLine="0" autoPict="0">
                <anchor moveWithCells="1">
                  <from>
                    <xdr:col>9</xdr:col>
                    <xdr:colOff>390525</xdr:colOff>
                    <xdr:row>27</xdr:row>
                    <xdr:rowOff>9525</xdr:rowOff>
                  </from>
                  <to>
                    <xdr:col>9</xdr:col>
                    <xdr:colOff>638175</xdr:colOff>
                    <xdr:row>28</xdr:row>
                    <xdr:rowOff>238125</xdr:rowOff>
                  </to>
                </anchor>
              </controlPr>
            </control>
          </mc:Choice>
        </mc:AlternateContent>
        <mc:AlternateContent xmlns:mc="http://schemas.openxmlformats.org/markup-compatibility/2006">
          <mc:Choice Requires="x14">
            <control shapeId="119839" r:id="rId34" name="Check Box 31">
              <controlPr defaultSize="0" autoFill="0" autoLine="0" autoPict="0">
                <anchor moveWithCells="1">
                  <from>
                    <xdr:col>11</xdr:col>
                    <xdr:colOff>409575</xdr:colOff>
                    <xdr:row>27</xdr:row>
                    <xdr:rowOff>9525</xdr:rowOff>
                  </from>
                  <to>
                    <xdr:col>11</xdr:col>
                    <xdr:colOff>657225</xdr:colOff>
                    <xdr:row>28</xdr:row>
                    <xdr:rowOff>238125</xdr:rowOff>
                  </to>
                </anchor>
              </controlPr>
            </control>
          </mc:Choice>
        </mc:AlternateContent>
        <mc:AlternateContent xmlns:mc="http://schemas.openxmlformats.org/markup-compatibility/2006">
          <mc:Choice Requires="x14">
            <control shapeId="119840" r:id="rId35" name="Check Box 32">
              <controlPr defaultSize="0" autoFill="0" autoLine="0" autoPict="0">
                <anchor moveWithCells="1">
                  <from>
                    <xdr:col>10</xdr:col>
                    <xdr:colOff>390525</xdr:colOff>
                    <xdr:row>27</xdr:row>
                    <xdr:rowOff>9525</xdr:rowOff>
                  </from>
                  <to>
                    <xdr:col>10</xdr:col>
                    <xdr:colOff>647700</xdr:colOff>
                    <xdr:row>28</xdr:row>
                    <xdr:rowOff>238125</xdr:rowOff>
                  </to>
                </anchor>
              </controlPr>
            </control>
          </mc:Choice>
        </mc:AlternateContent>
        <mc:AlternateContent xmlns:mc="http://schemas.openxmlformats.org/markup-compatibility/2006">
          <mc:Choice Requires="x14">
            <control shapeId="119841" r:id="rId36" name="Check Box 33">
              <controlPr defaultSize="0" autoFill="0" autoLine="0" autoPict="0">
                <anchor moveWithCells="1">
                  <from>
                    <xdr:col>11</xdr:col>
                    <xdr:colOff>409575</xdr:colOff>
                    <xdr:row>29</xdr:row>
                    <xdr:rowOff>9525</xdr:rowOff>
                  </from>
                  <to>
                    <xdr:col>11</xdr:col>
                    <xdr:colOff>657225</xdr:colOff>
                    <xdr:row>30</xdr:row>
                    <xdr:rowOff>238125</xdr:rowOff>
                  </to>
                </anchor>
              </controlPr>
            </control>
          </mc:Choice>
        </mc:AlternateContent>
        <mc:AlternateContent xmlns:mc="http://schemas.openxmlformats.org/markup-compatibility/2006">
          <mc:Choice Requires="x14">
            <control shapeId="119842" r:id="rId37" name="Check Box 34">
              <controlPr defaultSize="0" autoFill="0" autoLine="0" autoPict="0">
                <anchor moveWithCells="1">
                  <from>
                    <xdr:col>10</xdr:col>
                    <xdr:colOff>390525</xdr:colOff>
                    <xdr:row>29</xdr:row>
                    <xdr:rowOff>9525</xdr:rowOff>
                  </from>
                  <to>
                    <xdr:col>10</xdr:col>
                    <xdr:colOff>647700</xdr:colOff>
                    <xdr:row>30</xdr:row>
                    <xdr:rowOff>238125</xdr:rowOff>
                  </to>
                </anchor>
              </controlPr>
            </control>
          </mc:Choice>
        </mc:AlternateContent>
        <mc:AlternateContent xmlns:mc="http://schemas.openxmlformats.org/markup-compatibility/2006">
          <mc:Choice Requires="x14">
            <control shapeId="119843" r:id="rId38" name="Check Box 35">
              <controlPr defaultSize="0" autoFill="0" autoLine="0" autoPict="0">
                <anchor moveWithCells="1">
                  <from>
                    <xdr:col>11</xdr:col>
                    <xdr:colOff>419100</xdr:colOff>
                    <xdr:row>22</xdr:row>
                    <xdr:rowOff>133350</xdr:rowOff>
                  </from>
                  <to>
                    <xdr:col>11</xdr:col>
                    <xdr:colOff>666750</xdr:colOff>
                    <xdr:row>24</xdr:row>
                    <xdr:rowOff>114300</xdr:rowOff>
                  </to>
                </anchor>
              </controlPr>
            </control>
          </mc:Choice>
        </mc:AlternateContent>
        <mc:AlternateContent xmlns:mc="http://schemas.openxmlformats.org/markup-compatibility/2006">
          <mc:Choice Requires="x14">
            <control shapeId="119844" r:id="rId39" name="Check Box 36">
              <controlPr defaultSize="0" autoFill="0" autoLine="0" autoPict="0">
                <anchor moveWithCells="1">
                  <from>
                    <xdr:col>10</xdr:col>
                    <xdr:colOff>400050</xdr:colOff>
                    <xdr:row>22</xdr:row>
                    <xdr:rowOff>133350</xdr:rowOff>
                  </from>
                  <to>
                    <xdr:col>10</xdr:col>
                    <xdr:colOff>657225</xdr:colOff>
                    <xdr:row>24</xdr:row>
                    <xdr:rowOff>114300</xdr:rowOff>
                  </to>
                </anchor>
              </controlPr>
            </control>
          </mc:Choice>
        </mc:AlternateContent>
        <mc:AlternateContent xmlns:mc="http://schemas.openxmlformats.org/markup-compatibility/2006">
          <mc:Choice Requires="x14">
            <control shapeId="119845" r:id="rId40" name="Check Box 37">
              <controlPr defaultSize="0" autoFill="0" autoLine="0" autoPict="0">
                <anchor moveWithCells="1">
                  <from>
                    <xdr:col>11</xdr:col>
                    <xdr:colOff>419100</xdr:colOff>
                    <xdr:row>25</xdr:row>
                    <xdr:rowOff>19050</xdr:rowOff>
                  </from>
                  <to>
                    <xdr:col>11</xdr:col>
                    <xdr:colOff>666750</xdr:colOff>
                    <xdr:row>26</xdr:row>
                    <xdr:rowOff>238125</xdr:rowOff>
                  </to>
                </anchor>
              </controlPr>
            </control>
          </mc:Choice>
        </mc:AlternateContent>
        <mc:AlternateContent xmlns:mc="http://schemas.openxmlformats.org/markup-compatibility/2006">
          <mc:Choice Requires="x14">
            <control shapeId="119846" r:id="rId41" name="Check Box 38">
              <controlPr defaultSize="0" autoFill="0" autoLine="0" autoPict="0">
                <anchor moveWithCells="1">
                  <from>
                    <xdr:col>10</xdr:col>
                    <xdr:colOff>400050</xdr:colOff>
                    <xdr:row>25</xdr:row>
                    <xdr:rowOff>19050</xdr:rowOff>
                  </from>
                  <to>
                    <xdr:col>10</xdr:col>
                    <xdr:colOff>657225</xdr:colOff>
                    <xdr:row>26</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3BEA-0EBF-49D1-AECB-21C1FFA5C545}">
  <sheetPr codeName="Sheet13">
    <tabColor theme="8"/>
    <pageSetUpPr fitToPage="1"/>
  </sheetPr>
  <dimension ref="A1:AI68"/>
  <sheetViews>
    <sheetView showGridLines="0" view="pageBreakPreview" zoomScale="85" zoomScaleNormal="100" zoomScaleSheetLayoutView="85" workbookViewId="0">
      <selection activeCell="B13" sqref="B13:G13"/>
    </sheetView>
  </sheetViews>
  <sheetFormatPr defaultColWidth="5.625" defaultRowHeight="18.75" x14ac:dyDescent="0.45"/>
  <cols>
    <col min="1" max="1" width="3.875" style="249" customWidth="1"/>
    <col min="2" max="2" width="11.625" style="249" customWidth="1"/>
    <col min="3" max="3" width="29.125" style="249" customWidth="1"/>
    <col min="4" max="4" width="31.25" style="249" customWidth="1"/>
    <col min="5" max="5" width="10.75" style="249" customWidth="1"/>
    <col min="6" max="6" width="3.875" style="249" customWidth="1"/>
    <col min="7" max="7" width="5.625" style="249"/>
    <col min="8" max="8" width="9" style="249" customWidth="1"/>
    <col min="9" max="22" width="3" style="249" customWidth="1"/>
    <col min="23" max="23" width="7.125" style="249" customWidth="1"/>
    <col min="24" max="26" width="5.625" style="249"/>
    <col min="27" max="27" width="7.125" style="249" customWidth="1"/>
    <col min="28" max="35" width="5.625" style="249"/>
    <col min="36" max="36" width="3.125" style="249" customWidth="1"/>
    <col min="37" max="16384" width="5.625" style="249"/>
  </cols>
  <sheetData>
    <row r="1" spans="1:22" x14ac:dyDescent="0.45">
      <c r="F1" s="272" t="s">
        <v>885</v>
      </c>
      <c r="V1" s="265"/>
    </row>
    <row r="2" spans="1:22" x14ac:dyDescent="0.45">
      <c r="D2" s="1586" t="s">
        <v>1055</v>
      </c>
      <c r="E2" s="1586"/>
      <c r="F2" s="272"/>
      <c r="V2" s="265"/>
    </row>
    <row r="3" spans="1:22" s="259" customFormat="1" ht="28.5" customHeight="1" x14ac:dyDescent="0.4">
      <c r="A3" s="1599" t="str">
        <f>'様式第1-1号'!E6&amp;"構成員一覧"</f>
        <v>○○・・・・・・活動組織構成員一覧</v>
      </c>
      <c r="B3" s="1599"/>
      <c r="C3" s="1599"/>
      <c r="D3" s="1599"/>
      <c r="E3" s="1599"/>
      <c r="F3" s="1599"/>
      <c r="H3" s="270"/>
      <c r="I3" s="1598" t="s">
        <v>870</v>
      </c>
      <c r="J3" s="1598"/>
      <c r="K3" s="1598"/>
      <c r="L3" s="1598"/>
      <c r="M3" s="1598" t="s">
        <v>869</v>
      </c>
      <c r="N3" s="1598"/>
      <c r="O3" s="1598"/>
      <c r="P3" s="1598"/>
      <c r="Q3" s="1598"/>
      <c r="R3" s="1598"/>
      <c r="S3" s="1598"/>
      <c r="T3" s="1598"/>
      <c r="U3" s="1598"/>
      <c r="V3" s="254"/>
    </row>
    <row r="4" spans="1:22" ht="36" customHeight="1" x14ac:dyDescent="0.45">
      <c r="B4" s="1600" t="str">
        <f>"以下３．の構成員は、"&amp;'様式第1-1号'!E6&amp;"へ参加するとともに、活動組織の代表、役員を下記１．２．のとおり定めます。
"</f>
        <v xml:space="preserve">以下３．の構成員は、○○・・・・・・活動組織へ参加するとともに、活動組織の代表、役員を下記１．２．のとおり定めます。
</v>
      </c>
      <c r="C4" s="1600"/>
      <c r="D4" s="1600"/>
      <c r="E4" s="1600"/>
      <c r="H4" s="270"/>
      <c r="I4" s="269" t="s">
        <v>245</v>
      </c>
      <c r="J4" s="268" t="s">
        <v>257</v>
      </c>
      <c r="K4" s="268" t="s">
        <v>266</v>
      </c>
      <c r="L4" s="268" t="s">
        <v>270</v>
      </c>
      <c r="M4" s="268" t="s">
        <v>278</v>
      </c>
      <c r="N4" s="268" t="s">
        <v>282</v>
      </c>
      <c r="O4" s="268" t="s">
        <v>284</v>
      </c>
      <c r="P4" s="268" t="s">
        <v>289</v>
      </c>
      <c r="Q4" s="268" t="s">
        <v>293</v>
      </c>
      <c r="R4" s="268" t="s">
        <v>296</v>
      </c>
      <c r="S4" s="268" t="s">
        <v>298</v>
      </c>
      <c r="T4" s="268" t="s">
        <v>301</v>
      </c>
      <c r="U4" s="267" t="s">
        <v>304</v>
      </c>
      <c r="V4" s="266"/>
    </row>
    <row r="5" spans="1:22" s="259" customFormat="1" ht="22.5" customHeight="1" x14ac:dyDescent="0.15">
      <c r="A5" s="264" t="s">
        <v>884</v>
      </c>
      <c r="H5" s="271" t="s">
        <v>883</v>
      </c>
      <c r="I5" s="271">
        <f>COUNTIF($B23:$B57,I4)</f>
        <v>0</v>
      </c>
      <c r="J5" s="271">
        <f t="shared" ref="J5:U5" si="0">COUNTIF($B23:$B57,J4)</f>
        <v>0</v>
      </c>
      <c r="K5" s="271">
        <f t="shared" si="0"/>
        <v>0</v>
      </c>
      <c r="L5" s="271">
        <f t="shared" si="0"/>
        <v>0</v>
      </c>
      <c r="M5" s="271">
        <f t="shared" si="0"/>
        <v>0</v>
      </c>
      <c r="N5" s="271">
        <f t="shared" si="0"/>
        <v>0</v>
      </c>
      <c r="O5" s="271">
        <f t="shared" si="0"/>
        <v>0</v>
      </c>
      <c r="P5" s="271">
        <f t="shared" si="0"/>
        <v>0</v>
      </c>
      <c r="Q5" s="271">
        <f t="shared" si="0"/>
        <v>0</v>
      </c>
      <c r="R5" s="271">
        <f t="shared" si="0"/>
        <v>0</v>
      </c>
      <c r="S5" s="271">
        <f t="shared" si="0"/>
        <v>0</v>
      </c>
      <c r="T5" s="271">
        <f t="shared" si="0"/>
        <v>0</v>
      </c>
      <c r="U5" s="271">
        <f t="shared" si="0"/>
        <v>0</v>
      </c>
      <c r="V5" s="265"/>
    </row>
    <row r="6" spans="1:22" ht="12" customHeight="1" x14ac:dyDescent="0.45">
      <c r="B6" s="1606" t="s">
        <v>881</v>
      </c>
      <c r="C6" s="1604" t="s">
        <v>871</v>
      </c>
      <c r="D6" s="1608" t="s">
        <v>1004</v>
      </c>
      <c r="E6" s="429"/>
    </row>
    <row r="7" spans="1:22" ht="12" customHeight="1" x14ac:dyDescent="0.45">
      <c r="B7" s="1607"/>
      <c r="C7" s="1605"/>
      <c r="D7" s="1609"/>
      <c r="E7" s="430" t="s">
        <v>1003</v>
      </c>
    </row>
    <row r="8" spans="1:22" ht="22.5" customHeight="1" x14ac:dyDescent="0.45">
      <c r="B8" s="757"/>
      <c r="C8" s="431" t="str">
        <f>'はじめに（PC）'!D5&amp;""</f>
        <v>○○　○○</v>
      </c>
      <c r="D8" s="752"/>
      <c r="E8" s="751"/>
      <c r="H8" s="259"/>
      <c r="I8" s="259"/>
      <c r="J8" s="259"/>
      <c r="K8" s="259"/>
      <c r="L8" s="259"/>
      <c r="M8" s="259"/>
      <c r="N8" s="259"/>
      <c r="O8" s="259"/>
      <c r="P8" s="259"/>
      <c r="Q8" s="259"/>
      <c r="R8" s="259"/>
      <c r="S8" s="259"/>
      <c r="T8" s="259"/>
      <c r="U8" s="259"/>
      <c r="V8" s="259"/>
    </row>
    <row r="9" spans="1:22" s="259" customFormat="1" ht="22.5" customHeight="1" x14ac:dyDescent="0.45">
      <c r="A9" s="264" t="s">
        <v>882</v>
      </c>
      <c r="B9" s="255"/>
      <c r="E9" s="255"/>
      <c r="I9" s="257"/>
      <c r="J9" s="257"/>
      <c r="K9" s="257"/>
      <c r="L9" s="257"/>
      <c r="M9" s="257"/>
      <c r="N9" s="257"/>
      <c r="O9" s="257"/>
      <c r="P9" s="257"/>
      <c r="Q9" s="257"/>
      <c r="R9" s="257"/>
      <c r="S9" s="257"/>
      <c r="T9" s="257"/>
      <c r="U9" s="257"/>
    </row>
    <row r="10" spans="1:22" ht="12" customHeight="1" x14ac:dyDescent="0.45">
      <c r="B10" s="1606" t="s">
        <v>881</v>
      </c>
      <c r="C10" s="1604" t="s">
        <v>871</v>
      </c>
      <c r="D10" s="1608" t="s">
        <v>1004</v>
      </c>
      <c r="E10" s="429"/>
    </row>
    <row r="11" spans="1:22" ht="12" customHeight="1" x14ac:dyDescent="0.45">
      <c r="B11" s="1607"/>
      <c r="C11" s="1605"/>
      <c r="D11" s="1609"/>
      <c r="E11" s="430" t="s">
        <v>1003</v>
      </c>
    </row>
    <row r="12" spans="1:22" s="257" customFormat="1" ht="22.5" customHeight="1" x14ac:dyDescent="0.45">
      <c r="B12" s="753"/>
      <c r="C12" s="754"/>
      <c r="D12" s="752"/>
      <c r="E12" s="750"/>
    </row>
    <row r="13" spans="1:22" s="257" customFormat="1" ht="22.5" customHeight="1" x14ac:dyDescent="0.45">
      <c r="B13" s="753"/>
      <c r="C13" s="754"/>
      <c r="D13" s="752"/>
      <c r="E13" s="750"/>
    </row>
    <row r="14" spans="1:22" s="257" customFormat="1" ht="22.5" customHeight="1" x14ac:dyDescent="0.45">
      <c r="B14" s="753"/>
      <c r="C14" s="754"/>
      <c r="D14" s="764"/>
      <c r="E14" s="750"/>
    </row>
    <row r="15" spans="1:22" s="257" customFormat="1" ht="22.5" customHeight="1" x14ac:dyDescent="0.45">
      <c r="B15" s="755"/>
      <c r="C15" s="756"/>
      <c r="D15" s="765"/>
      <c r="E15" s="750"/>
      <c r="H15" s="259"/>
      <c r="I15" s="259"/>
      <c r="J15" s="259"/>
      <c r="K15" s="259"/>
      <c r="L15" s="259"/>
      <c r="M15" s="259"/>
      <c r="N15" s="259"/>
      <c r="O15" s="259"/>
      <c r="P15" s="259"/>
      <c r="Q15" s="259"/>
      <c r="R15" s="259"/>
      <c r="S15" s="259"/>
      <c r="T15" s="259"/>
      <c r="U15" s="259"/>
      <c r="V15" s="259"/>
    </row>
    <row r="16" spans="1:22" s="257" customFormat="1" ht="22.5" customHeight="1" x14ac:dyDescent="0.45">
      <c r="B16" s="367"/>
      <c r="C16" s="367"/>
      <c r="D16" s="368"/>
      <c r="E16" s="368"/>
      <c r="H16" s="259"/>
      <c r="I16" s="259"/>
      <c r="J16" s="259"/>
      <c r="K16" s="259"/>
      <c r="L16" s="259"/>
      <c r="M16" s="259"/>
      <c r="N16" s="259"/>
      <c r="O16" s="259"/>
      <c r="P16" s="259"/>
      <c r="Q16" s="259"/>
      <c r="R16" s="259"/>
      <c r="S16" s="259"/>
      <c r="T16" s="259"/>
      <c r="U16" s="259"/>
      <c r="V16" s="259"/>
    </row>
    <row r="17" spans="1:22" s="259" customFormat="1" ht="17.25" customHeight="1" x14ac:dyDescent="0.45">
      <c r="A17" s="264" t="s">
        <v>880</v>
      </c>
      <c r="H17" s="249"/>
      <c r="I17" s="249"/>
      <c r="J17" s="249"/>
      <c r="K17" s="249"/>
      <c r="L17" s="249"/>
      <c r="M17" s="249"/>
      <c r="N17" s="249"/>
      <c r="O17" s="249"/>
      <c r="P17" s="249"/>
      <c r="Q17" s="249"/>
      <c r="R17" s="249"/>
      <c r="S17" s="249"/>
      <c r="T17" s="249"/>
      <c r="U17" s="249"/>
      <c r="V17" s="249"/>
    </row>
    <row r="18" spans="1:22" s="259" customFormat="1" ht="15.75" customHeight="1" x14ac:dyDescent="0.45">
      <c r="A18" s="264"/>
      <c r="B18" s="1602" t="s">
        <v>879</v>
      </c>
      <c r="C18" s="1603"/>
      <c r="D18" s="1603"/>
      <c r="E18" s="1603"/>
      <c r="H18" s="249"/>
      <c r="I18" s="249"/>
      <c r="J18" s="249"/>
      <c r="K18" s="249"/>
      <c r="L18" s="249"/>
      <c r="M18" s="249"/>
      <c r="N18" s="249"/>
      <c r="O18" s="249"/>
      <c r="P18" s="249"/>
      <c r="Q18" s="249"/>
      <c r="R18" s="249"/>
      <c r="S18" s="249"/>
      <c r="T18" s="249"/>
      <c r="U18" s="249"/>
      <c r="V18" s="249"/>
    </row>
    <row r="19" spans="1:22" s="259" customFormat="1" ht="18" customHeight="1" x14ac:dyDescent="0.45">
      <c r="A19" s="264"/>
      <c r="B19" s="263" t="s">
        <v>878</v>
      </c>
      <c r="C19" s="263"/>
      <c r="D19" s="263"/>
      <c r="E19" s="263"/>
      <c r="H19" s="249"/>
      <c r="I19" s="249"/>
      <c r="J19" s="249"/>
      <c r="K19" s="249"/>
      <c r="L19" s="249"/>
      <c r="M19" s="249"/>
      <c r="N19" s="249"/>
      <c r="O19" s="249"/>
      <c r="P19" s="249"/>
      <c r="Q19" s="249"/>
      <c r="R19" s="249"/>
      <c r="S19" s="249"/>
      <c r="T19" s="249"/>
      <c r="U19" s="249"/>
      <c r="V19" s="249"/>
    </row>
    <row r="20" spans="1:22" ht="22.5" customHeight="1" x14ac:dyDescent="0.45">
      <c r="A20" s="249" t="s">
        <v>877</v>
      </c>
      <c r="B20" s="261"/>
      <c r="D20" s="262"/>
    </row>
    <row r="21" spans="1:22" ht="37.5" customHeight="1" x14ac:dyDescent="0.45">
      <c r="A21" s="257"/>
      <c r="B21" s="1601" t="s">
        <v>876</v>
      </c>
      <c r="C21" s="1601"/>
      <c r="D21" s="1601"/>
      <c r="E21" s="1601"/>
      <c r="H21" s="259"/>
      <c r="I21" s="259"/>
      <c r="J21" s="259"/>
      <c r="K21" s="259"/>
      <c r="L21" s="259"/>
      <c r="M21" s="259"/>
      <c r="N21" s="259"/>
      <c r="O21" s="259"/>
      <c r="P21" s="259"/>
      <c r="Q21" s="259"/>
      <c r="R21" s="259"/>
      <c r="S21" s="259"/>
      <c r="T21" s="259"/>
      <c r="U21" s="259"/>
      <c r="V21" s="259"/>
    </row>
    <row r="22" spans="1:22" ht="12" customHeight="1" x14ac:dyDescent="0.45">
      <c r="B22" s="1580" t="s">
        <v>1082</v>
      </c>
      <c r="C22" s="1582" t="s">
        <v>871</v>
      </c>
      <c r="D22" s="1584" t="s">
        <v>1004</v>
      </c>
      <c r="E22" s="429"/>
    </row>
    <row r="23" spans="1:22" ht="12" customHeight="1" x14ac:dyDescent="0.45">
      <c r="B23" s="1581"/>
      <c r="C23" s="1583"/>
      <c r="D23" s="1585"/>
      <c r="E23" s="430" t="s">
        <v>1003</v>
      </c>
    </row>
    <row r="24" spans="1:22" s="258" customFormat="1" ht="22.5" customHeight="1" x14ac:dyDescent="0.45">
      <c r="B24" s="758"/>
      <c r="C24" s="766"/>
      <c r="D24" s="752"/>
      <c r="E24" s="750"/>
    </row>
    <row r="25" spans="1:22" s="258" customFormat="1" ht="22.5" customHeight="1" x14ac:dyDescent="0.45">
      <c r="B25" s="760"/>
      <c r="C25" s="766"/>
      <c r="D25" s="761"/>
      <c r="E25" s="750"/>
    </row>
    <row r="26" spans="1:22" s="257" customFormat="1" ht="22.5" customHeight="1" x14ac:dyDescent="0.45">
      <c r="B26" s="760"/>
      <c r="C26" s="767"/>
      <c r="D26" s="761"/>
      <c r="E26" s="763"/>
      <c r="H26" s="249"/>
      <c r="I26" s="249"/>
      <c r="J26" s="249"/>
      <c r="K26" s="249"/>
      <c r="L26" s="249"/>
      <c r="M26" s="249"/>
      <c r="N26" s="249"/>
      <c r="O26" s="249"/>
      <c r="P26" s="249"/>
      <c r="Q26" s="249"/>
      <c r="R26" s="249"/>
      <c r="S26" s="249"/>
      <c r="T26" s="249"/>
      <c r="U26" s="249"/>
      <c r="V26" s="249"/>
    </row>
    <row r="27" spans="1:22" s="257" customFormat="1" ht="24" customHeight="1" x14ac:dyDescent="0.45">
      <c r="B27" s="1577" t="s">
        <v>170</v>
      </c>
      <c r="C27" s="1578"/>
      <c r="D27" s="1578"/>
      <c r="E27" s="1579"/>
      <c r="H27" s="249"/>
      <c r="I27" s="249"/>
      <c r="J27" s="249"/>
      <c r="K27" s="249"/>
      <c r="L27" s="249"/>
      <c r="M27" s="249"/>
      <c r="N27" s="249"/>
      <c r="O27" s="249"/>
      <c r="P27" s="249"/>
      <c r="Q27" s="249"/>
      <c r="R27" s="249"/>
      <c r="S27" s="249"/>
      <c r="T27" s="249"/>
      <c r="U27" s="249"/>
      <c r="V27" s="249"/>
    </row>
    <row r="28" spans="1:22" ht="22.5" customHeight="1" x14ac:dyDescent="0.45">
      <c r="A28" s="257"/>
      <c r="B28" s="249" t="s">
        <v>873</v>
      </c>
      <c r="D28" s="1587"/>
      <c r="E28" s="1587"/>
      <c r="H28" s="259"/>
      <c r="I28" s="259"/>
      <c r="J28" s="259"/>
      <c r="K28" s="259"/>
      <c r="L28" s="259"/>
      <c r="M28" s="259"/>
      <c r="N28" s="259"/>
      <c r="O28" s="259"/>
      <c r="P28" s="259"/>
      <c r="Q28" s="259"/>
      <c r="R28" s="259"/>
      <c r="S28" s="259"/>
      <c r="T28" s="259"/>
      <c r="U28" s="259"/>
      <c r="V28" s="259"/>
    </row>
    <row r="29" spans="1:22" ht="12" customHeight="1" x14ac:dyDescent="0.45">
      <c r="B29" s="1580" t="s">
        <v>1082</v>
      </c>
      <c r="C29" s="1582" t="s">
        <v>871</v>
      </c>
      <c r="D29" s="1584" t="s">
        <v>1004</v>
      </c>
      <c r="E29" s="429"/>
      <c r="F29" s="261"/>
    </row>
    <row r="30" spans="1:22" ht="12" customHeight="1" x14ac:dyDescent="0.45">
      <c r="B30" s="1581"/>
      <c r="C30" s="1583"/>
      <c r="D30" s="1585"/>
      <c r="E30" s="430" t="s">
        <v>1003</v>
      </c>
      <c r="F30" s="261"/>
    </row>
    <row r="31" spans="1:22" s="258" customFormat="1" ht="22.5" customHeight="1" x14ac:dyDescent="0.45">
      <c r="B31" s="758"/>
      <c r="C31" s="766"/>
      <c r="D31" s="752"/>
      <c r="E31" s="750"/>
    </row>
    <row r="32" spans="1:22" s="258" customFormat="1" ht="22.5" customHeight="1" x14ac:dyDescent="0.45">
      <c r="B32" s="758"/>
      <c r="C32" s="767"/>
      <c r="D32" s="761"/>
      <c r="E32" s="750"/>
    </row>
    <row r="33" spans="1:22" s="258" customFormat="1" ht="19.5" x14ac:dyDescent="0.45">
      <c r="B33" s="760"/>
      <c r="C33" s="767"/>
      <c r="D33" s="761"/>
      <c r="E33" s="763"/>
      <c r="H33" s="249"/>
      <c r="I33" s="249"/>
      <c r="J33" s="249"/>
      <c r="K33" s="249"/>
      <c r="L33" s="249"/>
      <c r="M33" s="249"/>
      <c r="N33" s="249"/>
      <c r="O33" s="249"/>
      <c r="P33" s="249"/>
      <c r="Q33" s="249"/>
      <c r="R33" s="249"/>
      <c r="S33" s="249"/>
      <c r="T33" s="249"/>
      <c r="U33" s="249"/>
      <c r="V33" s="249"/>
    </row>
    <row r="34" spans="1:22" s="258" customFormat="1" x14ac:dyDescent="0.45">
      <c r="B34" s="1577" t="s">
        <v>170</v>
      </c>
      <c r="C34" s="1578"/>
      <c r="D34" s="1578"/>
      <c r="E34" s="1579"/>
      <c r="H34" s="249"/>
      <c r="I34" s="249"/>
      <c r="J34" s="249"/>
      <c r="K34" s="249"/>
      <c r="L34" s="249"/>
      <c r="M34" s="249"/>
      <c r="N34" s="249"/>
      <c r="O34" s="249"/>
      <c r="P34" s="249"/>
      <c r="Q34" s="249"/>
      <c r="R34" s="249"/>
      <c r="S34" s="249"/>
      <c r="T34" s="249"/>
      <c r="U34" s="249"/>
      <c r="V34" s="249"/>
    </row>
    <row r="35" spans="1:22" ht="22.5" customHeight="1" x14ac:dyDescent="0.45">
      <c r="A35" s="249" t="s">
        <v>875</v>
      </c>
      <c r="B35" s="261"/>
      <c r="D35" s="262"/>
    </row>
    <row r="36" spans="1:22" ht="37.5" customHeight="1" x14ac:dyDescent="0.45">
      <c r="A36" s="257"/>
      <c r="B36" s="1588" t="s">
        <v>874</v>
      </c>
      <c r="C36" s="1588"/>
      <c r="D36" s="1588"/>
      <c r="E36" s="1588"/>
      <c r="H36" s="259"/>
      <c r="I36" s="259"/>
      <c r="J36" s="259"/>
      <c r="K36" s="259"/>
      <c r="L36" s="259"/>
      <c r="M36" s="259"/>
      <c r="N36" s="259"/>
      <c r="O36" s="259"/>
      <c r="P36" s="259"/>
      <c r="Q36" s="259"/>
      <c r="R36" s="259"/>
      <c r="S36" s="259"/>
      <c r="T36" s="259"/>
      <c r="U36" s="259"/>
      <c r="V36" s="259"/>
    </row>
    <row r="37" spans="1:22" ht="12" customHeight="1" x14ac:dyDescent="0.45">
      <c r="B37" s="1580" t="s">
        <v>1082</v>
      </c>
      <c r="C37" s="1582" t="s">
        <v>871</v>
      </c>
      <c r="D37" s="1584" t="s">
        <v>1004</v>
      </c>
      <c r="E37" s="429"/>
    </row>
    <row r="38" spans="1:22" ht="12" customHeight="1" x14ac:dyDescent="0.45">
      <c r="B38" s="1581"/>
      <c r="C38" s="1583"/>
      <c r="D38" s="1585"/>
      <c r="E38" s="430" t="s">
        <v>1003</v>
      </c>
    </row>
    <row r="39" spans="1:22" s="258" customFormat="1" ht="22.5" customHeight="1" x14ac:dyDescent="0.45">
      <c r="B39" s="758"/>
      <c r="C39" s="759"/>
      <c r="D39" s="752"/>
      <c r="E39" s="750"/>
    </row>
    <row r="40" spans="1:22" s="258" customFormat="1" ht="22.5" customHeight="1" x14ac:dyDescent="0.45">
      <c r="B40" s="760"/>
      <c r="C40" s="762"/>
      <c r="D40" s="761"/>
      <c r="E40" s="750"/>
    </row>
    <row r="41" spans="1:22" s="257" customFormat="1" ht="19.5" x14ac:dyDescent="0.45">
      <c r="B41" s="760"/>
      <c r="C41" s="762"/>
      <c r="D41" s="761"/>
      <c r="E41" s="763"/>
      <c r="H41" s="249"/>
      <c r="I41" s="249"/>
      <c r="J41" s="249"/>
      <c r="K41" s="249"/>
      <c r="L41" s="249"/>
      <c r="M41" s="249"/>
      <c r="N41" s="249"/>
      <c r="O41" s="249"/>
      <c r="P41" s="249"/>
      <c r="Q41" s="249"/>
      <c r="R41" s="249"/>
      <c r="S41" s="249"/>
      <c r="T41" s="249"/>
      <c r="U41" s="249"/>
      <c r="V41" s="249"/>
    </row>
    <row r="42" spans="1:22" s="257" customFormat="1" ht="17.45" customHeight="1" x14ac:dyDescent="0.45">
      <c r="B42" s="1574" t="s">
        <v>170</v>
      </c>
      <c r="C42" s="1575"/>
      <c r="D42" s="1575"/>
      <c r="E42" s="1576"/>
      <c r="H42" s="249"/>
      <c r="I42" s="249"/>
      <c r="J42" s="249"/>
      <c r="K42" s="249"/>
      <c r="L42" s="249"/>
      <c r="M42" s="249"/>
      <c r="N42" s="249"/>
      <c r="O42" s="249"/>
      <c r="P42" s="249"/>
      <c r="Q42" s="249"/>
      <c r="R42" s="249"/>
      <c r="S42" s="249"/>
      <c r="T42" s="249"/>
      <c r="U42" s="249"/>
      <c r="V42" s="249"/>
    </row>
    <row r="43" spans="1:22" ht="23.1" customHeight="1" x14ac:dyDescent="0.45">
      <c r="A43" s="257"/>
      <c r="B43" s="249" t="s">
        <v>873</v>
      </c>
      <c r="E43" s="260"/>
      <c r="H43" s="259"/>
      <c r="I43" s="259"/>
      <c r="J43" s="259"/>
      <c r="K43" s="259"/>
      <c r="L43" s="259"/>
      <c r="M43" s="259"/>
      <c r="N43" s="259"/>
      <c r="O43" s="259"/>
      <c r="P43" s="259"/>
      <c r="Q43" s="259"/>
      <c r="R43" s="259"/>
      <c r="S43" s="259"/>
      <c r="T43" s="259"/>
      <c r="U43" s="259"/>
      <c r="V43" s="259"/>
    </row>
    <row r="44" spans="1:22" ht="12" customHeight="1" x14ac:dyDescent="0.45">
      <c r="B44" s="1580" t="s">
        <v>1082</v>
      </c>
      <c r="C44" s="1582" t="s">
        <v>871</v>
      </c>
      <c r="D44" s="1584" t="s">
        <v>1004</v>
      </c>
      <c r="E44" s="429"/>
      <c r="F44" s="261"/>
    </row>
    <row r="45" spans="1:22" ht="12" customHeight="1" x14ac:dyDescent="0.45">
      <c r="B45" s="1581"/>
      <c r="C45" s="1583"/>
      <c r="D45" s="1585"/>
      <c r="E45" s="430" t="s">
        <v>1003</v>
      </c>
      <c r="F45" s="261"/>
    </row>
    <row r="46" spans="1:22" s="258" customFormat="1" ht="22.5" customHeight="1" x14ac:dyDescent="0.45">
      <c r="B46" s="758"/>
      <c r="C46" s="759"/>
      <c r="D46" s="752"/>
      <c r="E46" s="750"/>
    </row>
    <row r="47" spans="1:22" s="258" customFormat="1" ht="22.5" customHeight="1" x14ac:dyDescent="0.45">
      <c r="B47" s="758"/>
      <c r="C47" s="762"/>
      <c r="D47" s="761"/>
      <c r="E47" s="750"/>
    </row>
    <row r="48" spans="1:22" s="258" customFormat="1" ht="19.5" x14ac:dyDescent="0.45">
      <c r="B48" s="760"/>
      <c r="C48" s="762"/>
      <c r="D48" s="761"/>
      <c r="E48" s="763"/>
      <c r="H48" s="249"/>
      <c r="I48" s="249"/>
      <c r="J48" s="249"/>
      <c r="K48" s="249"/>
      <c r="L48" s="249"/>
      <c r="M48" s="249"/>
      <c r="N48" s="249"/>
      <c r="O48" s="249"/>
      <c r="P48" s="249"/>
      <c r="Q48" s="249"/>
      <c r="R48" s="249"/>
      <c r="S48" s="249"/>
      <c r="T48" s="249"/>
      <c r="U48" s="249"/>
      <c r="V48" s="249"/>
    </row>
    <row r="49" spans="1:35" s="258" customFormat="1" x14ac:dyDescent="0.45">
      <c r="B49" s="1577" t="s">
        <v>170</v>
      </c>
      <c r="C49" s="1578"/>
      <c r="D49" s="1578"/>
      <c r="E49" s="1579"/>
      <c r="H49" s="249"/>
      <c r="I49" s="249"/>
      <c r="J49" s="249"/>
      <c r="K49" s="249"/>
      <c r="L49" s="249"/>
      <c r="M49" s="249"/>
      <c r="N49" s="249"/>
      <c r="O49" s="249"/>
      <c r="P49" s="249"/>
      <c r="Q49" s="249"/>
      <c r="R49" s="249"/>
      <c r="S49" s="249"/>
      <c r="T49" s="249"/>
      <c r="U49" s="249"/>
      <c r="V49" s="249"/>
    </row>
    <row r="50" spans="1:35" s="258" customFormat="1" x14ac:dyDescent="0.45">
      <c r="B50" s="363"/>
      <c r="C50" s="364"/>
      <c r="D50" s="365"/>
      <c r="E50" s="366"/>
      <c r="H50" s="249"/>
      <c r="I50" s="249"/>
      <c r="J50" s="249"/>
      <c r="K50" s="249"/>
      <c r="L50" s="249"/>
      <c r="M50" s="249"/>
      <c r="N50" s="249"/>
      <c r="O50" s="249"/>
      <c r="P50" s="249"/>
      <c r="Q50" s="249"/>
      <c r="R50" s="249"/>
      <c r="S50" s="249"/>
      <c r="T50" s="249"/>
      <c r="U50" s="249"/>
      <c r="V50" s="249"/>
    </row>
    <row r="51" spans="1:35" x14ac:dyDescent="0.45">
      <c r="A51" s="255" t="s">
        <v>872</v>
      </c>
      <c r="B51" s="261"/>
      <c r="E51" s="260"/>
      <c r="H51" s="259"/>
      <c r="I51" s="259"/>
      <c r="J51" s="259"/>
      <c r="K51" s="259"/>
      <c r="L51" s="259"/>
      <c r="M51" s="259"/>
      <c r="N51" s="259"/>
      <c r="O51" s="259"/>
      <c r="P51" s="259"/>
      <c r="Q51" s="259"/>
      <c r="R51" s="259"/>
      <c r="S51" s="259"/>
      <c r="T51" s="259"/>
      <c r="U51" s="259"/>
      <c r="V51" s="259"/>
    </row>
    <row r="52" spans="1:35" ht="12" customHeight="1" x14ac:dyDescent="0.45">
      <c r="B52" s="1580" t="s">
        <v>1082</v>
      </c>
      <c r="C52" s="1582" t="s">
        <v>871</v>
      </c>
      <c r="D52" s="1584" t="s">
        <v>1004</v>
      </c>
      <c r="E52" s="429"/>
    </row>
    <row r="53" spans="1:35" ht="12" customHeight="1" x14ac:dyDescent="0.45">
      <c r="B53" s="1581"/>
      <c r="C53" s="1583"/>
      <c r="D53" s="1585"/>
      <c r="E53" s="430" t="s">
        <v>1003</v>
      </c>
    </row>
    <row r="54" spans="1:35" s="258" customFormat="1" ht="22.5" customHeight="1" x14ac:dyDescent="0.45">
      <c r="B54" s="758"/>
      <c r="C54" s="759"/>
      <c r="D54" s="752"/>
      <c r="E54" s="750"/>
    </row>
    <row r="55" spans="1:35" s="258" customFormat="1" ht="22.5" customHeight="1" x14ac:dyDescent="0.45">
      <c r="B55" s="760"/>
      <c r="C55" s="762"/>
      <c r="D55" s="761"/>
      <c r="E55" s="750"/>
    </row>
    <row r="56" spans="1:35" s="257" customFormat="1" ht="19.5" x14ac:dyDescent="0.45">
      <c r="B56" s="760"/>
      <c r="C56" s="762"/>
      <c r="D56" s="761"/>
      <c r="E56" s="763"/>
      <c r="H56" s="255"/>
    </row>
    <row r="57" spans="1:35" s="257" customFormat="1" x14ac:dyDescent="0.45">
      <c r="B57" s="1577" t="s">
        <v>170</v>
      </c>
      <c r="C57" s="1578"/>
      <c r="D57" s="1578"/>
      <c r="E57" s="1579"/>
      <c r="H57" s="255"/>
    </row>
    <row r="58" spans="1:35" s="255" customFormat="1" x14ac:dyDescent="0.15">
      <c r="A58" s="256"/>
    </row>
    <row r="59" spans="1:35" s="255" customFormat="1" ht="27.75" customHeight="1" x14ac:dyDescent="0.5">
      <c r="A59" s="1590" t="s">
        <v>895</v>
      </c>
      <c r="B59" s="1590"/>
      <c r="C59" s="769" t="str">
        <f>IF(COUNTA(C8,C12:C15,C24:C26,C31:C33,C39:C41,C46:C48,C54:C56)&gt;1,COUNTA(C8,C12:C15,C24:C26,C31:C33,C39:C41,C46:C48,C54:C56),"")</f>
        <v/>
      </c>
      <c r="H59" s="249"/>
      <c r="I59" s="1593"/>
      <c r="J59" s="1593"/>
      <c r="K59" s="1593"/>
      <c r="L59" s="1593"/>
      <c r="M59" s="1593"/>
      <c r="N59" s="1593"/>
      <c r="O59" s="1593"/>
      <c r="P59" s="1593"/>
      <c r="Q59" s="1593"/>
      <c r="R59" s="1593"/>
      <c r="S59" s="1593"/>
      <c r="T59" s="1593"/>
      <c r="U59" s="254"/>
      <c r="V59" s="254"/>
      <c r="W59" s="1597"/>
      <c r="X59" s="1597"/>
      <c r="Y59" s="1597"/>
      <c r="Z59" s="1597"/>
      <c r="AA59" s="1597"/>
      <c r="AB59" s="1597"/>
      <c r="AC59" s="1597"/>
      <c r="AD59" s="1597"/>
      <c r="AE59" s="1597"/>
      <c r="AF59" s="1597"/>
      <c r="AG59" s="1597"/>
      <c r="AH59" s="1597"/>
      <c r="AI59" s="1597"/>
    </row>
    <row r="60" spans="1:35" ht="27.75" customHeight="1" x14ac:dyDescent="0.45">
      <c r="B60" s="284"/>
      <c r="I60" s="1591"/>
      <c r="J60" s="1591"/>
      <c r="K60" s="1591"/>
      <c r="L60" s="1591"/>
      <c r="M60" s="254"/>
      <c r="N60" s="1591"/>
      <c r="O60" s="1591"/>
      <c r="P60" s="1591"/>
      <c r="Q60" s="1591"/>
      <c r="R60" s="1591"/>
      <c r="S60" s="1591"/>
      <c r="T60" s="1591"/>
      <c r="U60" s="1591"/>
      <c r="V60" s="251"/>
      <c r="W60" s="1595"/>
      <c r="X60" s="1595"/>
      <c r="Y60" s="1595"/>
      <c r="Z60" s="1595"/>
      <c r="AA60" s="1596"/>
      <c r="AB60" s="1596"/>
      <c r="AC60" s="1596"/>
      <c r="AD60" s="1596"/>
      <c r="AE60" s="1596"/>
      <c r="AF60" s="1596"/>
      <c r="AG60" s="1596"/>
      <c r="AH60" s="1596"/>
      <c r="AI60" s="1596"/>
    </row>
    <row r="61" spans="1:35" ht="42.75" customHeight="1" x14ac:dyDescent="0.45">
      <c r="I61" s="251"/>
      <c r="J61" s="251"/>
      <c r="K61" s="251"/>
      <c r="L61" s="251"/>
      <c r="M61" s="251"/>
      <c r="N61" s="251"/>
      <c r="O61" s="251"/>
      <c r="P61" s="251"/>
      <c r="Q61" s="251"/>
      <c r="R61" s="251"/>
      <c r="S61" s="251"/>
      <c r="T61" s="251"/>
      <c r="U61" s="254"/>
      <c r="V61" s="254"/>
      <c r="W61" s="435"/>
      <c r="X61" s="1587"/>
      <c r="Y61" s="1587"/>
      <c r="Z61" s="1587"/>
      <c r="AA61" s="435"/>
      <c r="AB61" s="1587"/>
      <c r="AC61" s="1587"/>
      <c r="AD61" s="1587"/>
      <c r="AE61" s="1587"/>
      <c r="AF61" s="1587"/>
      <c r="AG61" s="1587"/>
      <c r="AH61" s="1587"/>
      <c r="AI61" s="1587"/>
    </row>
    <row r="62" spans="1:35" ht="27.75" customHeight="1" x14ac:dyDescent="0.45">
      <c r="I62" s="1589"/>
      <c r="J62" s="1589"/>
      <c r="K62" s="1589"/>
      <c r="L62" s="1589"/>
      <c r="M62" s="1594"/>
      <c r="N62" s="1589"/>
      <c r="O62" s="1589"/>
      <c r="P62" s="1589"/>
      <c r="Q62" s="1589"/>
      <c r="R62" s="1589"/>
      <c r="S62" s="1589"/>
      <c r="T62" s="1589"/>
      <c r="U62" s="1589"/>
      <c r="V62" s="252"/>
      <c r="W62" s="436"/>
      <c r="X62" s="436"/>
      <c r="Y62" s="436"/>
      <c r="Z62" s="436"/>
      <c r="AA62" s="436"/>
      <c r="AB62" s="436"/>
      <c r="AC62" s="436"/>
      <c r="AD62" s="436"/>
      <c r="AE62" s="436"/>
      <c r="AF62" s="436"/>
      <c r="AG62" s="436"/>
      <c r="AH62" s="436"/>
      <c r="AI62" s="437"/>
    </row>
    <row r="63" spans="1:35" ht="229.5" customHeight="1" x14ac:dyDescent="0.45">
      <c r="I63" s="1589"/>
      <c r="J63" s="1589"/>
      <c r="K63" s="1589"/>
      <c r="L63" s="1589"/>
      <c r="M63" s="1594"/>
      <c r="N63" s="1589"/>
      <c r="O63" s="1589"/>
      <c r="P63" s="1589"/>
      <c r="Q63" s="1589"/>
      <c r="R63" s="1589"/>
      <c r="S63" s="1589"/>
      <c r="T63" s="1589"/>
      <c r="U63" s="1589"/>
      <c r="V63" s="252"/>
      <c r="W63" s="438"/>
      <c r="X63" s="438"/>
      <c r="Y63" s="438"/>
      <c r="Z63" s="438"/>
      <c r="AA63" s="439"/>
      <c r="AB63" s="438"/>
      <c r="AC63" s="438"/>
      <c r="AD63" s="438"/>
      <c r="AE63" s="438"/>
      <c r="AF63" s="438"/>
      <c r="AG63" s="438"/>
      <c r="AH63" s="438"/>
      <c r="AI63" s="438"/>
    </row>
    <row r="65" spans="9:22" x14ac:dyDescent="0.45">
      <c r="I65" s="1591"/>
      <c r="J65" s="1591"/>
      <c r="K65" s="1591"/>
      <c r="L65" s="1591"/>
      <c r="M65" s="1593"/>
      <c r="N65" s="1593"/>
      <c r="O65" s="1593"/>
      <c r="P65" s="1593"/>
      <c r="Q65" s="1593"/>
      <c r="R65" s="1593"/>
      <c r="S65" s="1593"/>
      <c r="T65" s="1593"/>
      <c r="U65" s="1593"/>
      <c r="V65" s="440"/>
    </row>
    <row r="66" spans="9:22" ht="36" customHeight="1" x14ac:dyDescent="0.45">
      <c r="I66" s="435"/>
      <c r="J66" s="1592"/>
      <c r="K66" s="1592"/>
      <c r="L66" s="1592"/>
      <c r="M66" s="250"/>
      <c r="N66" s="1592"/>
      <c r="O66" s="1592"/>
      <c r="P66" s="1592"/>
      <c r="Q66" s="1592"/>
      <c r="R66" s="1592"/>
      <c r="S66" s="1592"/>
      <c r="T66" s="1592"/>
      <c r="U66" s="1592"/>
      <c r="V66" s="250"/>
    </row>
    <row r="67" spans="9:22" x14ac:dyDescent="0.45">
      <c r="I67" s="251"/>
      <c r="J67" s="251"/>
      <c r="K67" s="251"/>
      <c r="L67" s="251"/>
      <c r="M67" s="251"/>
      <c r="N67" s="251"/>
      <c r="O67" s="251"/>
      <c r="P67" s="251"/>
      <c r="Q67" s="251"/>
      <c r="R67" s="251"/>
      <c r="S67" s="251"/>
      <c r="T67" s="251"/>
      <c r="U67" s="250"/>
      <c r="V67" s="250"/>
    </row>
    <row r="68" spans="9:22" x14ac:dyDescent="0.45">
      <c r="I68" s="252"/>
      <c r="J68" s="252"/>
      <c r="K68" s="252"/>
      <c r="L68" s="252"/>
      <c r="M68" s="253"/>
      <c r="N68" s="252"/>
      <c r="O68" s="252"/>
      <c r="P68" s="252"/>
      <c r="Q68" s="252"/>
      <c r="R68" s="252"/>
      <c r="S68" s="252"/>
      <c r="T68" s="252"/>
      <c r="U68" s="252"/>
      <c r="V68" s="252"/>
    </row>
  </sheetData>
  <mergeCells count="61">
    <mergeCell ref="M3:U3"/>
    <mergeCell ref="A3:F3"/>
    <mergeCell ref="B4:E4"/>
    <mergeCell ref="I3:L3"/>
    <mergeCell ref="B21:E21"/>
    <mergeCell ref="B18:E18"/>
    <mergeCell ref="C6:C7"/>
    <mergeCell ref="B6:B7"/>
    <mergeCell ref="D6:D7"/>
    <mergeCell ref="B10:B11"/>
    <mergeCell ref="C10:C11"/>
    <mergeCell ref="D10:D11"/>
    <mergeCell ref="AB61:AI61"/>
    <mergeCell ref="W60:Z60"/>
    <mergeCell ref="AA60:AI60"/>
    <mergeCell ref="N60:U60"/>
    <mergeCell ref="I59:T59"/>
    <mergeCell ref="W59:AI59"/>
    <mergeCell ref="J66:L66"/>
    <mergeCell ref="K62:K63"/>
    <mergeCell ref="X61:Z61"/>
    <mergeCell ref="N66:U66"/>
    <mergeCell ref="M65:U65"/>
    <mergeCell ref="J62:J63"/>
    <mergeCell ref="I65:L65"/>
    <mergeCell ref="N62:N63"/>
    <mergeCell ref="O62:O63"/>
    <mergeCell ref="S62:S63"/>
    <mergeCell ref="P62:P63"/>
    <mergeCell ref="T62:T63"/>
    <mergeCell ref="U62:U63"/>
    <mergeCell ref="M62:M63"/>
    <mergeCell ref="R62:R63"/>
    <mergeCell ref="Q62:Q63"/>
    <mergeCell ref="L62:L63"/>
    <mergeCell ref="I62:I63"/>
    <mergeCell ref="B52:B53"/>
    <mergeCell ref="C52:C53"/>
    <mergeCell ref="D52:D53"/>
    <mergeCell ref="A59:B59"/>
    <mergeCell ref="I60:L60"/>
    <mergeCell ref="B29:B30"/>
    <mergeCell ref="C29:C30"/>
    <mergeCell ref="D29:D30"/>
    <mergeCell ref="B37:B38"/>
    <mergeCell ref="C37:C38"/>
    <mergeCell ref="D37:D38"/>
    <mergeCell ref="B36:E36"/>
    <mergeCell ref="B34:E34"/>
    <mergeCell ref="D2:E2"/>
    <mergeCell ref="B22:B23"/>
    <mergeCell ref="C22:C23"/>
    <mergeCell ref="D22:D23"/>
    <mergeCell ref="D28:E28"/>
    <mergeCell ref="B27:E27"/>
    <mergeCell ref="B42:E42"/>
    <mergeCell ref="B57:E57"/>
    <mergeCell ref="B49:E49"/>
    <mergeCell ref="B44:B45"/>
    <mergeCell ref="C44:C45"/>
    <mergeCell ref="D44:D45"/>
  </mergeCells>
  <phoneticPr fontId="5"/>
  <dataValidations count="4">
    <dataValidation type="list" allowBlank="1" showInputMessage="1" showErrorMessage="1" sqref="B31:B33 B46:B48" xr:uid="{00000000-0002-0000-0900-000002000000}">
      <formula1>H2.構成員一覧の分類_農業者以外個人</formula1>
    </dataValidation>
    <dataValidation type="list" allowBlank="1" showInputMessage="1" showErrorMessage="1" sqref="B54:B56" xr:uid="{00000000-0002-0000-0900-000001000000}">
      <formula1>H3.構成員一覧の分類_農業者以外団体</formula1>
    </dataValidation>
    <dataValidation type="list" allowBlank="1" showInputMessage="1" showErrorMessage="1" sqref="B24:B26 B39:B41" xr:uid="{00000000-0002-0000-0900-000000000000}">
      <formula1>H1.構成員一覧の分類_農業者</formula1>
    </dataValidation>
    <dataValidation type="list" allowBlank="1" showInputMessage="1" showErrorMessage="1" sqref="E8 E12:E15 E24:E26 E31:E33 E39:E41 E46:E48 E54:E56" xr:uid="{EFA71A97-130D-4E9F-B382-7F63B9EFF938}">
      <formula1>B.○か空白</formula1>
    </dataValidation>
  </dataValidations>
  <printOptions horizontalCentered="1"/>
  <pageMargins left="0.59055118110236227" right="0.59055118110236227" top="0.74803149606299213" bottom="0.74803149606299213" header="0.31496062992125984" footer="0.31496062992125984"/>
  <pageSetup paperSize="9" fitToHeight="0" orientation="portrait" r:id="rId1"/>
  <rowBreaks count="2" manualBreakCount="2">
    <brk id="34" max="5" man="1"/>
    <brk id="58" max="5" man="1"/>
  </rowBreaks>
  <ignoredErrors>
    <ignoredError sqref="B4"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9710-7493-4201-8CFC-791452B6374E}">
  <sheetPr codeName="Sheet14">
    <tabColor theme="8"/>
    <pageSetUpPr fitToPage="1"/>
  </sheetPr>
  <dimension ref="B1:L40"/>
  <sheetViews>
    <sheetView showGridLines="0" view="pageBreakPreview" zoomScale="85" zoomScaleNormal="100" zoomScaleSheetLayoutView="85" workbookViewId="0">
      <selection activeCell="H12" sqref="H12"/>
    </sheetView>
  </sheetViews>
  <sheetFormatPr defaultColWidth="3.625" defaultRowHeight="20.100000000000001" customHeight="1" x14ac:dyDescent="0.15"/>
  <cols>
    <col min="1" max="1" width="2.125" style="133" customWidth="1"/>
    <col min="2" max="2" width="4.125" style="133" customWidth="1"/>
    <col min="3" max="3" width="11.625" style="133" customWidth="1"/>
    <col min="4" max="4" width="5.875" style="133" customWidth="1"/>
    <col min="5" max="5" width="6.625" style="133" customWidth="1"/>
    <col min="6" max="6" width="14.875" style="133" customWidth="1"/>
    <col min="7" max="8" width="23.875" style="133" customWidth="1"/>
    <col min="9" max="9" width="7.875" style="133" customWidth="1"/>
    <col min="10" max="10" width="9.875" style="133" customWidth="1"/>
    <col min="11" max="11" width="13.5" style="133" customWidth="1"/>
    <col min="12" max="12" width="7.125" style="133" customWidth="1"/>
    <col min="13" max="13" width="2" style="133" customWidth="1"/>
    <col min="14" max="16384" width="3.625" style="133"/>
  </cols>
  <sheetData>
    <row r="1" spans="2:12" ht="20.100000000000001" customHeight="1" x14ac:dyDescent="0.15">
      <c r="B1" s="155" t="s">
        <v>583</v>
      </c>
      <c r="L1" s="277" t="s">
        <v>890</v>
      </c>
    </row>
    <row r="2" spans="2:12" ht="18" customHeight="1" x14ac:dyDescent="0.15">
      <c r="B2" s="155" t="s">
        <v>889</v>
      </c>
      <c r="C2" s="155"/>
      <c r="D2" s="155"/>
      <c r="E2" s="155"/>
      <c r="J2" s="276"/>
      <c r="K2" s="1610" t="s">
        <v>440</v>
      </c>
      <c r="L2" s="1610"/>
    </row>
    <row r="3" spans="2:12" ht="18" customHeight="1" x14ac:dyDescent="0.15">
      <c r="B3" s="155"/>
      <c r="C3" s="155"/>
      <c r="D3" s="155"/>
      <c r="E3" s="155"/>
      <c r="H3" s="154" t="s">
        <v>582</v>
      </c>
      <c r="I3" s="1618" t="str">
        <f>'はじめに（PC）'!D4&amp;""</f>
        <v>○○・・・・・・活動組織</v>
      </c>
      <c r="J3" s="1618"/>
      <c r="K3" s="1618"/>
      <c r="L3" s="1618"/>
    </row>
    <row r="4" spans="2:12" ht="22.5" customHeight="1" x14ac:dyDescent="0.15">
      <c r="B4" s="1611" t="s">
        <v>581</v>
      </c>
      <c r="C4" s="1611"/>
      <c r="D4" s="1611"/>
      <c r="E4" s="1611"/>
      <c r="F4" s="1611"/>
      <c r="G4" s="1611"/>
      <c r="H4" s="1611"/>
      <c r="I4" s="1611"/>
      <c r="J4" s="1611"/>
      <c r="K4" s="1611"/>
      <c r="L4" s="1611"/>
    </row>
    <row r="5" spans="2:12" ht="17.25" customHeight="1" x14ac:dyDescent="0.15">
      <c r="B5" s="153" t="s">
        <v>580</v>
      </c>
      <c r="C5" s="152"/>
      <c r="D5" s="152"/>
      <c r="E5" s="152"/>
      <c r="F5" s="152"/>
      <c r="G5" s="152"/>
      <c r="H5" s="152"/>
      <c r="I5" s="152"/>
      <c r="J5" s="152"/>
      <c r="K5" s="152"/>
      <c r="L5" s="151"/>
    </row>
    <row r="6" spans="2:12" ht="17.25" customHeight="1" x14ac:dyDescent="0.15">
      <c r="B6" s="1612" t="s">
        <v>579</v>
      </c>
      <c r="C6" s="1613"/>
      <c r="D6" s="1613"/>
      <c r="E6" s="1613"/>
      <c r="F6" s="1613"/>
      <c r="G6" s="1613"/>
      <c r="H6" s="1613"/>
      <c r="I6" s="1613"/>
      <c r="J6" s="1613"/>
      <c r="K6" s="1613"/>
      <c r="L6" s="1614"/>
    </row>
    <row r="7" spans="2:12" ht="17.25" customHeight="1" x14ac:dyDescent="0.15">
      <c r="B7" s="1612" t="s">
        <v>578</v>
      </c>
      <c r="C7" s="1613"/>
      <c r="D7" s="1613"/>
      <c r="E7" s="1613"/>
      <c r="F7" s="1613"/>
      <c r="G7" s="1613"/>
      <c r="H7" s="1613"/>
      <c r="I7" s="1613"/>
      <c r="J7" s="1613"/>
      <c r="K7" s="1613"/>
      <c r="L7" s="1614"/>
    </row>
    <row r="8" spans="2:12" ht="17.25" customHeight="1" x14ac:dyDescent="0.15">
      <c r="B8" s="1615" t="s">
        <v>577</v>
      </c>
      <c r="C8" s="1616"/>
      <c r="D8" s="1616"/>
      <c r="E8" s="1616"/>
      <c r="F8" s="1616"/>
      <c r="G8" s="1616"/>
      <c r="H8" s="1616"/>
      <c r="I8" s="1616"/>
      <c r="J8" s="1616"/>
      <c r="K8" s="1616"/>
      <c r="L8" s="1617"/>
    </row>
    <row r="9" spans="2:12" ht="24" customHeight="1" x14ac:dyDescent="0.15">
      <c r="B9" s="133" t="s">
        <v>576</v>
      </c>
    </row>
    <row r="10" spans="2:12" ht="41.25" customHeight="1" x14ac:dyDescent="0.15">
      <c r="B10" s="149" t="s">
        <v>575</v>
      </c>
      <c r="C10" s="149" t="s">
        <v>574</v>
      </c>
      <c r="D10" s="149" t="s">
        <v>573</v>
      </c>
      <c r="E10" s="149" t="s">
        <v>572</v>
      </c>
      <c r="F10" s="149" t="s">
        <v>571</v>
      </c>
      <c r="G10" s="149" t="s">
        <v>570</v>
      </c>
      <c r="H10" s="149" t="s">
        <v>569</v>
      </c>
      <c r="I10" s="149" t="s">
        <v>568</v>
      </c>
      <c r="J10" s="150" t="s">
        <v>567</v>
      </c>
      <c r="K10" s="149" t="s">
        <v>566</v>
      </c>
      <c r="L10" s="148" t="s">
        <v>173</v>
      </c>
    </row>
    <row r="11" spans="2:12" ht="61.5" customHeight="1" x14ac:dyDescent="0.15">
      <c r="B11" s="147">
        <v>1</v>
      </c>
      <c r="C11" s="145"/>
      <c r="D11" s="146"/>
      <c r="E11" s="143"/>
      <c r="F11" s="145"/>
      <c r="G11" s="145"/>
      <c r="H11" s="145"/>
      <c r="I11" s="143"/>
      <c r="J11" s="143"/>
      <c r="K11" s="146"/>
      <c r="L11" s="768"/>
    </row>
    <row r="12" spans="2:12" ht="61.5" customHeight="1" x14ac:dyDescent="0.15">
      <c r="B12" s="147">
        <v>2</v>
      </c>
      <c r="C12" s="145"/>
      <c r="D12" s="146"/>
      <c r="E12" s="146"/>
      <c r="F12" s="145"/>
      <c r="G12" s="145"/>
      <c r="H12" s="145"/>
      <c r="I12" s="143"/>
      <c r="J12" s="143"/>
      <c r="K12" s="146"/>
      <c r="L12" s="768"/>
    </row>
    <row r="13" spans="2:12" ht="61.5" customHeight="1" x14ac:dyDescent="0.15">
      <c r="B13" s="147">
        <v>3</v>
      </c>
      <c r="C13" s="145"/>
      <c r="D13" s="146"/>
      <c r="E13" s="143"/>
      <c r="F13" s="145"/>
      <c r="G13" s="145"/>
      <c r="H13" s="145"/>
      <c r="I13" s="143"/>
      <c r="J13" s="143"/>
      <c r="K13" s="146"/>
      <c r="L13" s="768"/>
    </row>
    <row r="14" spans="2:12" ht="61.5" customHeight="1" x14ac:dyDescent="0.15">
      <c r="B14" s="147">
        <v>4</v>
      </c>
      <c r="C14" s="145"/>
      <c r="D14" s="146"/>
      <c r="E14" s="143"/>
      <c r="F14" s="145"/>
      <c r="G14" s="145"/>
      <c r="H14" s="145"/>
      <c r="I14" s="143"/>
      <c r="J14" s="143"/>
      <c r="K14" s="146"/>
      <c r="L14" s="768"/>
    </row>
    <row r="15" spans="2:12" ht="61.5" customHeight="1" x14ac:dyDescent="0.15">
      <c r="B15" s="144">
        <v>5</v>
      </c>
      <c r="C15" s="146"/>
      <c r="D15" s="143"/>
      <c r="E15" s="143"/>
      <c r="F15" s="145"/>
      <c r="G15" s="145"/>
      <c r="H15" s="145"/>
      <c r="I15" s="143"/>
      <c r="J15" s="143"/>
      <c r="K15" s="143"/>
      <c r="L15" s="768"/>
    </row>
    <row r="16" spans="2:12" ht="20.100000000000001" customHeight="1" x14ac:dyDescent="0.15">
      <c r="B16" s="142" t="s">
        <v>565</v>
      </c>
    </row>
    <row r="17" spans="2:12" ht="20.100000000000001" customHeight="1" x14ac:dyDescent="0.15">
      <c r="B17" s="142" t="s">
        <v>564</v>
      </c>
    </row>
    <row r="18" spans="2:12" ht="28.5" customHeight="1" x14ac:dyDescent="0.15">
      <c r="B18" s="133" t="s">
        <v>563</v>
      </c>
    </row>
    <row r="19" spans="2:12" ht="20.100000000000001" customHeight="1" x14ac:dyDescent="0.15">
      <c r="B19" s="142" t="s">
        <v>562</v>
      </c>
    </row>
    <row r="20" spans="2:12" ht="20.100000000000001" customHeight="1" x14ac:dyDescent="0.15">
      <c r="B20" s="141"/>
      <c r="C20" s="140"/>
      <c r="D20" s="140"/>
      <c r="E20" s="140"/>
      <c r="F20" s="140"/>
      <c r="G20" s="140"/>
      <c r="H20" s="140"/>
      <c r="I20" s="140"/>
      <c r="J20" s="140"/>
      <c r="K20" s="140"/>
      <c r="L20" s="139"/>
    </row>
    <row r="21" spans="2:12" ht="20.100000000000001" customHeight="1" x14ac:dyDescent="0.15">
      <c r="B21" s="138"/>
      <c r="L21" s="137"/>
    </row>
    <row r="22" spans="2:12" ht="20.100000000000001" customHeight="1" x14ac:dyDescent="0.15">
      <c r="B22" s="138"/>
      <c r="L22" s="137"/>
    </row>
    <row r="23" spans="2:12" ht="20.100000000000001" customHeight="1" x14ac:dyDescent="0.15">
      <c r="B23" s="138"/>
      <c r="L23" s="137"/>
    </row>
    <row r="24" spans="2:12" ht="20.100000000000001" customHeight="1" x14ac:dyDescent="0.15">
      <c r="B24" s="138"/>
      <c r="L24" s="137"/>
    </row>
    <row r="25" spans="2:12" ht="20.100000000000001" customHeight="1" x14ac:dyDescent="0.15">
      <c r="B25" s="138"/>
      <c r="L25" s="137"/>
    </row>
    <row r="26" spans="2:12" ht="20.100000000000001" customHeight="1" x14ac:dyDescent="0.15">
      <c r="B26" s="138"/>
      <c r="L26" s="137"/>
    </row>
    <row r="27" spans="2:12" ht="20.100000000000001" customHeight="1" x14ac:dyDescent="0.15">
      <c r="B27" s="138"/>
      <c r="L27" s="137"/>
    </row>
    <row r="28" spans="2:12" ht="20.100000000000001" customHeight="1" x14ac:dyDescent="0.15">
      <c r="B28" s="138"/>
      <c r="L28" s="137"/>
    </row>
    <row r="29" spans="2:12" ht="20.100000000000001" customHeight="1" x14ac:dyDescent="0.15">
      <c r="B29" s="138"/>
      <c r="L29" s="137"/>
    </row>
    <row r="30" spans="2:12" ht="20.100000000000001" customHeight="1" x14ac:dyDescent="0.15">
      <c r="B30" s="138"/>
      <c r="L30" s="137"/>
    </row>
    <row r="31" spans="2:12" ht="20.100000000000001" customHeight="1" x14ac:dyDescent="0.15">
      <c r="B31" s="138"/>
      <c r="L31" s="137"/>
    </row>
    <row r="32" spans="2:12" ht="20.100000000000001" customHeight="1" x14ac:dyDescent="0.15">
      <c r="B32" s="138"/>
      <c r="L32" s="137"/>
    </row>
    <row r="33" spans="2:12" ht="20.100000000000001" customHeight="1" x14ac:dyDescent="0.15">
      <c r="B33" s="138"/>
      <c r="L33" s="137"/>
    </row>
    <row r="34" spans="2:12" ht="20.100000000000001" customHeight="1" x14ac:dyDescent="0.15">
      <c r="B34" s="138"/>
      <c r="L34" s="137"/>
    </row>
    <row r="35" spans="2:12" ht="20.100000000000001" customHeight="1" x14ac:dyDescent="0.15">
      <c r="B35" s="138"/>
      <c r="L35" s="137"/>
    </row>
    <row r="36" spans="2:12" ht="20.100000000000001" customHeight="1" x14ac:dyDescent="0.15">
      <c r="B36" s="138"/>
      <c r="L36" s="137"/>
    </row>
    <row r="37" spans="2:12" ht="20.100000000000001" customHeight="1" x14ac:dyDescent="0.15">
      <c r="B37" s="138"/>
      <c r="L37" s="137"/>
    </row>
    <row r="38" spans="2:12" ht="20.100000000000001" customHeight="1" x14ac:dyDescent="0.15">
      <c r="B38" s="138"/>
      <c r="L38" s="137"/>
    </row>
    <row r="39" spans="2:12" ht="20.100000000000001" customHeight="1" x14ac:dyDescent="0.15">
      <c r="B39" s="138"/>
      <c r="L39" s="137"/>
    </row>
    <row r="40" spans="2:12" ht="20.100000000000001" customHeight="1" x14ac:dyDescent="0.15">
      <c r="B40" s="136"/>
      <c r="C40" s="135"/>
      <c r="D40" s="135"/>
      <c r="E40" s="135"/>
      <c r="F40" s="135"/>
      <c r="G40" s="135"/>
      <c r="H40" s="135"/>
      <c r="I40" s="135"/>
      <c r="J40" s="135"/>
      <c r="K40" s="135"/>
      <c r="L40" s="134"/>
    </row>
  </sheetData>
  <sheetProtection selectLockedCells="1"/>
  <mergeCells count="6">
    <mergeCell ref="K2:L2"/>
    <mergeCell ref="B4:L4"/>
    <mergeCell ref="B6:L6"/>
    <mergeCell ref="B7:L7"/>
    <mergeCell ref="B8:L8"/>
    <mergeCell ref="I3:L3"/>
  </mergeCells>
  <phoneticPr fontId="5"/>
  <printOptions horizontalCentered="1"/>
  <pageMargins left="0.59055118110236227" right="0.59055118110236227" top="0.74803149606299213" bottom="0.35433070866141736" header="0.31496062992125984" footer="0.31496062992125984"/>
  <pageSetup paperSize="9" fitToHeight="0" orientation="landscape" r:id="rId1"/>
  <rowBreaks count="1" manualBreakCount="1">
    <brk id="17"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FED1-8C04-4EC1-A13B-CD6C98E43D30}">
  <sheetPr codeName="Sheet15">
    <tabColor theme="8"/>
    <pageSetUpPr fitToPage="1"/>
  </sheetPr>
  <dimension ref="A1:B28"/>
  <sheetViews>
    <sheetView showGridLines="0" view="pageBreakPreview" zoomScale="85" zoomScaleNormal="100" zoomScaleSheetLayoutView="85" workbookViewId="0">
      <selection activeCell="F19" sqref="F19"/>
    </sheetView>
  </sheetViews>
  <sheetFormatPr defaultColWidth="9" defaultRowHeight="13.5" x14ac:dyDescent="0.15"/>
  <cols>
    <col min="1" max="1" width="42.5" style="156" customWidth="1"/>
    <col min="2" max="2" width="53.625" style="156" customWidth="1"/>
    <col min="3" max="16384" width="9" style="156"/>
  </cols>
  <sheetData>
    <row r="1" spans="1:2" ht="21" customHeight="1" x14ac:dyDescent="0.15">
      <c r="A1" s="1623" t="s">
        <v>599</v>
      </c>
      <c r="B1" s="1623"/>
    </row>
    <row r="2" spans="1:2" ht="21" customHeight="1" x14ac:dyDescent="0.15">
      <c r="A2" s="274" t="s">
        <v>889</v>
      </c>
      <c r="B2" s="278" t="s">
        <v>890</v>
      </c>
    </row>
    <row r="3" spans="1:2" ht="18.95" customHeight="1" x14ac:dyDescent="0.15">
      <c r="A3" s="1624" t="s">
        <v>598</v>
      </c>
      <c r="B3" s="1624"/>
    </row>
    <row r="4" spans="1:2" ht="15" customHeight="1" x14ac:dyDescent="0.15">
      <c r="A4" s="1625"/>
      <c r="B4" s="1625"/>
    </row>
    <row r="5" spans="1:2" ht="71.099999999999994" customHeight="1" x14ac:dyDescent="0.15">
      <c r="A5" s="1626" t="s">
        <v>1120</v>
      </c>
      <c r="B5" s="1626"/>
    </row>
    <row r="6" spans="1:2" ht="16.5" customHeight="1" x14ac:dyDescent="0.15">
      <c r="A6" s="1621" t="s">
        <v>597</v>
      </c>
      <c r="B6" s="1621"/>
    </row>
    <row r="7" spans="1:2" ht="18.600000000000001" customHeight="1" x14ac:dyDescent="0.15">
      <c r="A7" s="1619" t="s">
        <v>596</v>
      </c>
      <c r="B7" s="1619"/>
    </row>
    <row r="8" spans="1:2" ht="35.1" customHeight="1" x14ac:dyDescent="0.15">
      <c r="A8" s="1620" t="s">
        <v>595</v>
      </c>
      <c r="B8" s="1620"/>
    </row>
    <row r="9" spans="1:2" ht="35.1" customHeight="1" x14ac:dyDescent="0.15">
      <c r="A9" s="1620" t="s">
        <v>594</v>
      </c>
      <c r="B9" s="1620"/>
    </row>
    <row r="10" spans="1:2" ht="10.5" customHeight="1" x14ac:dyDescent="0.15">
      <c r="A10" s="1621"/>
      <c r="B10" s="1621"/>
    </row>
    <row r="11" spans="1:2" ht="18.600000000000001" customHeight="1" x14ac:dyDescent="0.15">
      <c r="A11" s="1619" t="s">
        <v>593</v>
      </c>
      <c r="B11" s="1619"/>
    </row>
    <row r="12" spans="1:2" ht="46.5" customHeight="1" x14ac:dyDescent="0.15">
      <c r="A12" s="1620" t="s">
        <v>592</v>
      </c>
      <c r="B12" s="1620"/>
    </row>
    <row r="13" spans="1:2" ht="72.75" customHeight="1" x14ac:dyDescent="0.15">
      <c r="A13" s="1622" t="s">
        <v>591</v>
      </c>
      <c r="B13" s="1622"/>
    </row>
    <row r="14" spans="1:2" ht="72.75" customHeight="1" x14ac:dyDescent="0.15">
      <c r="A14" s="1622" t="s">
        <v>590</v>
      </c>
      <c r="B14" s="1622"/>
    </row>
    <row r="15" spans="1:2" ht="9.75" customHeight="1" x14ac:dyDescent="0.15">
      <c r="A15" s="1621"/>
      <c r="B15" s="1621"/>
    </row>
    <row r="16" spans="1:2" ht="15" customHeight="1" x14ac:dyDescent="0.15">
      <c r="A16" s="1619" t="s">
        <v>589</v>
      </c>
      <c r="B16" s="1619"/>
    </row>
    <row r="17" spans="1:2" ht="40.5" customHeight="1" x14ac:dyDescent="0.15">
      <c r="A17" s="1622" t="s">
        <v>588</v>
      </c>
      <c r="B17" s="1622"/>
    </row>
    <row r="18" spans="1:2" ht="12.75" customHeight="1" x14ac:dyDescent="0.15">
      <c r="A18" s="1621"/>
      <c r="B18" s="1621"/>
    </row>
    <row r="19" spans="1:2" ht="40.5" customHeight="1" x14ac:dyDescent="0.15">
      <c r="A19" s="1622" t="s">
        <v>587</v>
      </c>
      <c r="B19" s="1622"/>
    </row>
    <row r="20" spans="1:2" ht="12" customHeight="1" x14ac:dyDescent="0.15">
      <c r="A20" s="1621"/>
      <c r="B20" s="1621"/>
    </row>
    <row r="21" spans="1:2" ht="18.600000000000001" customHeight="1" x14ac:dyDescent="0.15">
      <c r="A21" s="673" t="s">
        <v>586</v>
      </c>
    </row>
    <row r="22" spans="1:2" ht="22.5" customHeight="1" x14ac:dyDescent="0.15">
      <c r="B22" s="273" t="str">
        <f>'はじめに（PC）'!D4&amp;""</f>
        <v>○○・・・・・・活動組織</v>
      </c>
    </row>
    <row r="23" spans="1:2" ht="22.5" customHeight="1" x14ac:dyDescent="0.15">
      <c r="B23" s="273" t="str">
        <f>"住　所　　"&amp;'はじめに（PC）'!D6&amp;""</f>
        <v>住　所　　○○県○○市○丁目</v>
      </c>
    </row>
    <row r="24" spans="1:2" ht="22.5" customHeight="1" x14ac:dyDescent="0.15">
      <c r="B24" s="273" t="str">
        <f>"代　表　　"&amp;'はじめに（PC）'!D5&amp;""</f>
        <v>代　表　　○○　○○</v>
      </c>
    </row>
    <row r="25" spans="1:2" ht="13.5" customHeight="1" x14ac:dyDescent="0.15">
      <c r="B25" s="157"/>
    </row>
    <row r="26" spans="1:2" ht="22.5" customHeight="1" x14ac:dyDescent="0.15">
      <c r="B26" s="674" t="s">
        <v>585</v>
      </c>
    </row>
    <row r="27" spans="1:2" ht="22.5" customHeight="1" x14ac:dyDescent="0.15">
      <c r="B27" s="675" t="s">
        <v>1170</v>
      </c>
    </row>
    <row r="28" spans="1:2" ht="22.5" customHeight="1" x14ac:dyDescent="0.15">
      <c r="B28" s="675" t="s">
        <v>584</v>
      </c>
    </row>
  </sheetData>
  <sheetProtection selectLockedCells="1"/>
  <mergeCells count="19">
    <mergeCell ref="A7:B7"/>
    <mergeCell ref="A8:B8"/>
    <mergeCell ref="A9:B9"/>
    <mergeCell ref="A10:B10"/>
    <mergeCell ref="A1:B1"/>
    <mergeCell ref="A3:B3"/>
    <mergeCell ref="A4:B4"/>
    <mergeCell ref="A5:B5"/>
    <mergeCell ref="A6:B6"/>
    <mergeCell ref="A11:B11"/>
    <mergeCell ref="A12:B12"/>
    <mergeCell ref="A20:B20"/>
    <mergeCell ref="A14:B14"/>
    <mergeCell ref="A15:B15"/>
    <mergeCell ref="A16:B16"/>
    <mergeCell ref="A17:B17"/>
    <mergeCell ref="A18:B18"/>
    <mergeCell ref="A19:B19"/>
    <mergeCell ref="A13:B13"/>
  </mergeCells>
  <phoneticPr fontId="5"/>
  <printOptions horizontalCentered="1"/>
  <pageMargins left="0.59055118110236227" right="0.59055118110236227" top="0.74803149606299213" bottom="0.74803149606299213" header="0.31496062992125984" footer="0.31496062992125984"/>
  <pageSetup paperSize="9" scale="95"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0">
    <tabColor rgb="FF92D050"/>
    <pageSetUpPr fitToPage="1"/>
  </sheetPr>
  <dimension ref="A1:AD245"/>
  <sheetViews>
    <sheetView showGridLines="0" view="pageBreakPreview" topLeftCell="E1" zoomScale="70" zoomScaleNormal="98" zoomScaleSheetLayoutView="70" workbookViewId="0">
      <selection activeCell="G6" sqref="G6"/>
    </sheetView>
  </sheetViews>
  <sheetFormatPr defaultColWidth="9" defaultRowHeight="16.5" x14ac:dyDescent="0.15"/>
  <cols>
    <col min="1" max="1" width="7.375" style="41" bestFit="1" customWidth="1"/>
    <col min="2" max="2" width="23.75" style="41" customWidth="1"/>
    <col min="3" max="3" width="9.125" style="41" customWidth="1"/>
    <col min="4" max="4" width="21" style="41" customWidth="1"/>
    <col min="5" max="5" width="24.625" style="41" customWidth="1"/>
    <col min="6" max="14" width="9.5" style="41" customWidth="1"/>
    <col min="15" max="15" width="8.125" style="41" customWidth="1"/>
    <col min="16" max="16" width="29" style="41" customWidth="1"/>
    <col min="17" max="17" width="10.875" style="41" customWidth="1"/>
    <col min="18" max="20" width="19.125" style="41" customWidth="1"/>
    <col min="21" max="21" width="15.75" style="110" bestFit="1" customWidth="1"/>
    <col min="22" max="22" width="11.375" style="110" customWidth="1"/>
    <col min="23" max="23" width="25" style="110" customWidth="1"/>
    <col min="24" max="24" width="21.875" style="110" customWidth="1"/>
    <col min="25" max="25" width="48.125" style="110" customWidth="1"/>
    <col min="26" max="26" width="9" style="41"/>
    <col min="27" max="27" width="36" style="41" customWidth="1"/>
    <col min="28" max="28" width="59.75" style="41" customWidth="1"/>
    <col min="29" max="29" width="24.625" style="41" customWidth="1"/>
    <col min="30" max="30" width="42" style="41" customWidth="1"/>
    <col min="31" max="31" width="7.125" style="41" customWidth="1"/>
    <col min="32" max="16384" width="9" style="41"/>
  </cols>
  <sheetData>
    <row r="1" spans="1:30" ht="42.75" customHeight="1" x14ac:dyDescent="0.15">
      <c r="A1" s="1631"/>
      <c r="B1" s="1631"/>
      <c r="C1" s="1631"/>
      <c r="D1" s="1631"/>
      <c r="E1" s="1631"/>
      <c r="F1" s="1631"/>
      <c r="G1" s="1631"/>
      <c r="H1" s="1631"/>
      <c r="I1" s="1631"/>
      <c r="J1" s="1631"/>
      <c r="K1" s="1631"/>
      <c r="L1" s="1631"/>
      <c r="M1" s="1631"/>
      <c r="N1" s="1631"/>
      <c r="O1" s="1631"/>
      <c r="P1" s="1631"/>
      <c r="Q1" s="1631"/>
      <c r="R1" s="1631"/>
      <c r="S1" s="294"/>
      <c r="T1" s="294"/>
      <c r="U1" s="1632" t="s">
        <v>222</v>
      </c>
      <c r="V1" s="1632"/>
      <c r="W1" s="1632"/>
      <c r="X1" s="1632"/>
      <c r="Y1" s="1633"/>
      <c r="Z1" s="1634" t="s">
        <v>223</v>
      </c>
      <c r="AA1" s="824" t="s">
        <v>224</v>
      </c>
      <c r="AB1" s="74" t="s">
        <v>225</v>
      </c>
      <c r="AC1" s="75"/>
      <c r="AD1" s="76"/>
    </row>
    <row r="2" spans="1:30" ht="33" x14ac:dyDescent="0.15">
      <c r="A2" s="77" t="s">
        <v>226</v>
      </c>
      <c r="B2" s="78" t="s">
        <v>227</v>
      </c>
      <c r="C2" s="77" t="s">
        <v>228</v>
      </c>
      <c r="D2" s="78" t="s">
        <v>229</v>
      </c>
      <c r="E2" s="79" t="s">
        <v>230</v>
      </c>
      <c r="F2" s="1638" t="s">
        <v>1152</v>
      </c>
      <c r="G2" s="1639"/>
      <c r="H2" s="1639"/>
      <c r="I2" s="1639"/>
      <c r="J2" s="1639"/>
      <c r="K2" s="1639"/>
      <c r="L2" s="1639"/>
      <c r="M2" s="1639"/>
      <c r="N2" s="1639"/>
      <c r="O2" s="77" t="s">
        <v>231</v>
      </c>
      <c r="P2" s="77" t="s">
        <v>232</v>
      </c>
      <c r="Q2" s="80" t="s">
        <v>233</v>
      </c>
      <c r="R2" s="77" t="s">
        <v>234</v>
      </c>
      <c r="S2" s="295"/>
      <c r="T2" s="77" t="s">
        <v>962</v>
      </c>
      <c r="U2" s="291" t="s">
        <v>235</v>
      </c>
      <c r="V2" s="81" t="s">
        <v>236</v>
      </c>
      <c r="W2" s="1636" t="s">
        <v>237</v>
      </c>
      <c r="X2" s="1637"/>
      <c r="Y2" s="81" t="s">
        <v>101</v>
      </c>
      <c r="Z2" s="1635"/>
      <c r="AA2" s="824"/>
      <c r="AB2" s="97" t="s">
        <v>238</v>
      </c>
      <c r="AD2" s="95"/>
    </row>
    <row r="3" spans="1:30" ht="18" customHeight="1" x14ac:dyDescent="0.15">
      <c r="A3" s="82" t="s">
        <v>239</v>
      </c>
      <c r="B3" s="83" t="s">
        <v>240</v>
      </c>
      <c r="C3" s="84" t="s">
        <v>240</v>
      </c>
      <c r="D3" s="83" t="s">
        <v>241</v>
      </c>
      <c r="E3" s="83" t="s">
        <v>242</v>
      </c>
      <c r="F3" s="84" t="s">
        <v>243</v>
      </c>
      <c r="G3" s="299" t="s">
        <v>377</v>
      </c>
      <c r="H3" s="300" t="s">
        <v>379</v>
      </c>
      <c r="I3" s="710" t="s">
        <v>1187</v>
      </c>
      <c r="J3" s="710" t="s">
        <v>1188</v>
      </c>
      <c r="K3" s="710" t="s">
        <v>1189</v>
      </c>
      <c r="L3" s="710" t="s">
        <v>1190</v>
      </c>
      <c r="M3" s="776"/>
      <c r="N3" s="777"/>
      <c r="O3" s="297" t="s">
        <v>244</v>
      </c>
      <c r="P3" s="82" t="s">
        <v>245</v>
      </c>
      <c r="Q3" s="85">
        <v>1</v>
      </c>
      <c r="R3" s="82" t="s">
        <v>246</v>
      </c>
      <c r="T3" s="296" t="s">
        <v>240</v>
      </c>
      <c r="U3" s="292">
        <v>200</v>
      </c>
      <c r="V3" s="86" t="s">
        <v>247</v>
      </c>
      <c r="W3" s="86" t="s">
        <v>248</v>
      </c>
      <c r="X3" s="86" t="s">
        <v>248</v>
      </c>
      <c r="Y3" s="86" t="s">
        <v>249</v>
      </c>
      <c r="Z3" s="87"/>
      <c r="AB3" s="714" t="s">
        <v>250</v>
      </c>
      <c r="AC3" s="699"/>
      <c r="AD3" s="715"/>
    </row>
    <row r="4" spans="1:30" ht="18" customHeight="1" x14ac:dyDescent="0.15">
      <c r="A4" s="88" t="s">
        <v>251</v>
      </c>
      <c r="B4" s="89"/>
      <c r="C4" s="90" t="s">
        <v>252</v>
      </c>
      <c r="D4" s="91" t="s">
        <v>253</v>
      </c>
      <c r="E4" s="91" t="s">
        <v>254</v>
      </c>
      <c r="F4" s="90" t="s">
        <v>255</v>
      </c>
      <c r="G4" s="105" t="s">
        <v>381</v>
      </c>
      <c r="H4" s="301" t="s">
        <v>383</v>
      </c>
      <c r="I4" s="780"/>
      <c r="J4" s="780"/>
      <c r="K4" s="780"/>
      <c r="L4" s="780"/>
      <c r="M4" s="711"/>
      <c r="N4" s="711"/>
      <c r="O4" s="298" t="s">
        <v>256</v>
      </c>
      <c r="P4" s="90" t="s">
        <v>257</v>
      </c>
      <c r="Q4" s="92">
        <v>2</v>
      </c>
      <c r="R4" s="90" t="s">
        <v>258</v>
      </c>
      <c r="T4" s="296" t="s">
        <v>240</v>
      </c>
      <c r="U4" s="292">
        <v>300</v>
      </c>
      <c r="V4" s="86" t="s">
        <v>247</v>
      </c>
      <c r="W4" s="86" t="s">
        <v>259</v>
      </c>
      <c r="X4" s="86" t="s">
        <v>259</v>
      </c>
      <c r="Y4" s="86" t="s">
        <v>260</v>
      </c>
      <c r="Z4" s="87"/>
      <c r="AB4" s="97" t="s">
        <v>261</v>
      </c>
      <c r="AD4" s="95"/>
    </row>
    <row r="5" spans="1:30" ht="18" customHeight="1" x14ac:dyDescent="0.15">
      <c r="C5" s="88" t="s">
        <v>262</v>
      </c>
      <c r="D5" s="91" t="s">
        <v>263</v>
      </c>
      <c r="E5" s="91" t="s">
        <v>264</v>
      </c>
      <c r="F5" s="706" t="s">
        <v>265</v>
      </c>
      <c r="G5" s="704" t="s">
        <v>385</v>
      </c>
      <c r="H5" s="705" t="s">
        <v>387</v>
      </c>
      <c r="I5" s="775"/>
      <c r="J5" s="775"/>
      <c r="K5" s="775"/>
      <c r="L5" s="775"/>
      <c r="M5" s="712"/>
      <c r="N5" s="712"/>
      <c r="O5" s="297" t="s">
        <v>256</v>
      </c>
      <c r="P5" s="90" t="s">
        <v>266</v>
      </c>
      <c r="Q5" s="94"/>
      <c r="R5" s="90" t="s">
        <v>267</v>
      </c>
      <c r="T5" s="296"/>
      <c r="U5" s="293"/>
      <c r="V5" s="87"/>
      <c r="W5" s="87"/>
      <c r="X5" s="87"/>
      <c r="Y5" s="87"/>
      <c r="Z5" s="87"/>
      <c r="AB5" s="97" t="s">
        <v>1135</v>
      </c>
      <c r="AD5" s="95"/>
    </row>
    <row r="6" spans="1:30" ht="18" customHeight="1" x14ac:dyDescent="0.15">
      <c r="D6" s="91" t="s">
        <v>268</v>
      </c>
      <c r="E6" s="91" t="s">
        <v>269</v>
      </c>
      <c r="F6" s="713" t="s">
        <v>285</v>
      </c>
      <c r="G6" s="707" t="s">
        <v>1192</v>
      </c>
      <c r="H6" s="707" t="s">
        <v>1214</v>
      </c>
      <c r="I6" s="707"/>
      <c r="J6" s="707"/>
      <c r="K6" s="707"/>
      <c r="L6" s="707"/>
      <c r="M6" s="708"/>
      <c r="N6" s="709"/>
      <c r="O6" s="298" t="s">
        <v>256</v>
      </c>
      <c r="P6" s="90" t="s">
        <v>270</v>
      </c>
      <c r="R6" s="90" t="s">
        <v>271</v>
      </c>
      <c r="T6" s="290">
        <f>'別紙1 活動計画書'!M72</f>
        <v>0</v>
      </c>
      <c r="U6" s="292">
        <v>1</v>
      </c>
      <c r="V6" s="86" t="s">
        <v>272</v>
      </c>
      <c r="W6" s="86" t="s">
        <v>273</v>
      </c>
      <c r="X6" s="86" t="s">
        <v>274</v>
      </c>
      <c r="Y6" s="86" t="s">
        <v>275</v>
      </c>
      <c r="Z6" s="96" t="e">
        <f>COUNTIF(#REF!,【選択肢】!U6)</f>
        <v>#REF!</v>
      </c>
      <c r="AB6" s="97" t="s">
        <v>1136</v>
      </c>
      <c r="AD6" s="95"/>
    </row>
    <row r="7" spans="1:30" ht="18" customHeight="1" x14ac:dyDescent="0.15">
      <c r="D7" s="98" t="s">
        <v>276</v>
      </c>
      <c r="E7" s="90" t="s">
        <v>277</v>
      </c>
      <c r="F7" s="97"/>
      <c r="O7" s="95"/>
      <c r="P7" s="90" t="s">
        <v>278</v>
      </c>
      <c r="R7" s="90" t="s">
        <v>959</v>
      </c>
      <c r="T7" s="290">
        <f>'別紙1 活動計画書'!M73</f>
        <v>0</v>
      </c>
      <c r="U7" s="292">
        <v>2</v>
      </c>
      <c r="V7" s="86" t="s">
        <v>272</v>
      </c>
      <c r="W7" s="86" t="s">
        <v>273</v>
      </c>
      <c r="X7" s="86" t="s">
        <v>163</v>
      </c>
      <c r="Y7" s="86" t="s">
        <v>279</v>
      </c>
      <c r="Z7" s="96" t="e">
        <f>COUNTIF(#REF!,【選択肢】!U7)</f>
        <v>#REF!</v>
      </c>
      <c r="AB7" s="97" t="s">
        <v>280</v>
      </c>
      <c r="AD7" s="95"/>
    </row>
    <row r="8" spans="1:30" ht="18" customHeight="1" x14ac:dyDescent="0.15">
      <c r="E8" s="90" t="s">
        <v>281</v>
      </c>
      <c r="F8" s="97"/>
      <c r="O8" s="95"/>
      <c r="P8" s="90" t="s">
        <v>282</v>
      </c>
      <c r="R8" s="90" t="s">
        <v>960</v>
      </c>
      <c r="T8" s="290" t="s">
        <v>240</v>
      </c>
      <c r="U8" s="292">
        <v>3</v>
      </c>
      <c r="V8" s="86" t="s">
        <v>272</v>
      </c>
      <c r="W8" s="86" t="s">
        <v>105</v>
      </c>
      <c r="X8" s="86" t="s">
        <v>105</v>
      </c>
      <c r="Y8" s="86" t="s">
        <v>405</v>
      </c>
      <c r="Z8" s="96" t="e">
        <f>COUNTIF(#REF!,【選択肢】!U8)</f>
        <v>#REF!</v>
      </c>
      <c r="AB8" s="97"/>
      <c r="AD8" s="95"/>
    </row>
    <row r="9" spans="1:30" ht="18" customHeight="1" x14ac:dyDescent="0.15">
      <c r="E9" s="90" t="s">
        <v>283</v>
      </c>
      <c r="F9" s="97"/>
      <c r="O9" s="95"/>
      <c r="P9" s="90" t="s">
        <v>284</v>
      </c>
      <c r="R9" s="93" t="s">
        <v>961</v>
      </c>
      <c r="T9" s="290">
        <f>'別紙1 活動計画書'!M75</f>
        <v>0</v>
      </c>
      <c r="U9" s="292">
        <v>4</v>
      </c>
      <c r="V9" s="86" t="s">
        <v>272</v>
      </c>
      <c r="W9" s="86" t="s">
        <v>169</v>
      </c>
      <c r="X9" s="86" t="s">
        <v>285</v>
      </c>
      <c r="Y9" s="86" t="s">
        <v>286</v>
      </c>
      <c r="Z9" s="96" t="e">
        <f>COUNTIF(#REF!,【選択肢】!U9)</f>
        <v>#REF!</v>
      </c>
      <c r="AB9" s="714" t="s">
        <v>287</v>
      </c>
      <c r="AC9" s="699"/>
      <c r="AD9" s="715"/>
    </row>
    <row r="10" spans="1:30" ht="18" customHeight="1" x14ac:dyDescent="0.15">
      <c r="E10" s="90" t="s">
        <v>288</v>
      </c>
      <c r="F10" s="97"/>
      <c r="O10" s="95"/>
      <c r="P10" s="90" t="s">
        <v>289</v>
      </c>
      <c r="R10" s="93"/>
      <c r="T10" s="290">
        <f>'別紙1 活動計画書'!M76</f>
        <v>0</v>
      </c>
      <c r="U10" s="292">
        <v>5</v>
      </c>
      <c r="V10" s="86" t="s">
        <v>272</v>
      </c>
      <c r="W10" s="86" t="s">
        <v>169</v>
      </c>
      <c r="X10" s="86" t="s">
        <v>285</v>
      </c>
      <c r="Y10" s="86" t="s">
        <v>290</v>
      </c>
      <c r="Z10" s="96" t="e">
        <f>COUNTIF(#REF!,【選択肢】!U10)</f>
        <v>#REF!</v>
      </c>
      <c r="AB10" s="716" t="s">
        <v>291</v>
      </c>
      <c r="AC10" s="697"/>
      <c r="AD10" s="717"/>
    </row>
    <row r="11" spans="1:30" ht="18" customHeight="1" x14ac:dyDescent="0.15">
      <c r="E11" s="88" t="s">
        <v>292</v>
      </c>
      <c r="F11" s="97"/>
      <c r="O11" s="95"/>
      <c r="P11" s="90" t="s">
        <v>293</v>
      </c>
      <c r="T11" s="290" t="s">
        <v>240</v>
      </c>
      <c r="U11" s="292">
        <v>6</v>
      </c>
      <c r="V11" s="86" t="s">
        <v>272</v>
      </c>
      <c r="W11" s="86" t="s">
        <v>169</v>
      </c>
      <c r="X11" s="86" t="s">
        <v>285</v>
      </c>
      <c r="Y11" s="86" t="s">
        <v>294</v>
      </c>
      <c r="Z11" s="96" t="e">
        <f>COUNTIF(#REF!,【選択肢】!U11)</f>
        <v>#REF!</v>
      </c>
      <c r="AB11" s="718" t="s">
        <v>295</v>
      </c>
      <c r="AC11" s="698"/>
      <c r="AD11" s="719"/>
    </row>
    <row r="12" spans="1:30" ht="18" customHeight="1" x14ac:dyDescent="0.15">
      <c r="P12" s="90" t="s">
        <v>296</v>
      </c>
      <c r="T12" s="290">
        <f>'別紙1 活動計画書'!M78</f>
        <v>0</v>
      </c>
      <c r="U12" s="292">
        <v>7</v>
      </c>
      <c r="V12" s="86" t="s">
        <v>272</v>
      </c>
      <c r="W12" s="86" t="s">
        <v>169</v>
      </c>
      <c r="X12" s="86" t="s">
        <v>44</v>
      </c>
      <c r="Y12" s="86" t="s">
        <v>297</v>
      </c>
      <c r="Z12" s="96" t="e">
        <f>COUNTIF(#REF!,【選択肢】!U12)</f>
        <v>#REF!</v>
      </c>
      <c r="AB12" s="720" t="s">
        <v>1165</v>
      </c>
      <c r="AC12" s="99"/>
      <c r="AD12" s="721"/>
    </row>
    <row r="13" spans="1:30" ht="18" customHeight="1" x14ac:dyDescent="0.15">
      <c r="P13" s="90" t="s">
        <v>298</v>
      </c>
      <c r="T13" s="290">
        <f>'別紙1 活動計画書'!M79</f>
        <v>0</v>
      </c>
      <c r="U13" s="292">
        <v>8</v>
      </c>
      <c r="V13" s="86" t="s">
        <v>272</v>
      </c>
      <c r="W13" s="86" t="s">
        <v>169</v>
      </c>
      <c r="X13" s="86" t="s">
        <v>44</v>
      </c>
      <c r="Y13" s="86" t="s">
        <v>299</v>
      </c>
      <c r="Z13" s="96" t="e">
        <f>COUNTIF(#REF!,【選択肢】!U13)</f>
        <v>#REF!</v>
      </c>
      <c r="AB13" s="720" t="s">
        <v>300</v>
      </c>
      <c r="AC13" s="99"/>
      <c r="AD13" s="721"/>
    </row>
    <row r="14" spans="1:30" ht="18" customHeight="1" x14ac:dyDescent="0.15">
      <c r="P14" s="90" t="s">
        <v>301</v>
      </c>
      <c r="T14" s="290" t="s">
        <v>240</v>
      </c>
      <c r="U14" s="292">
        <v>9</v>
      </c>
      <c r="V14" s="86" t="s">
        <v>272</v>
      </c>
      <c r="W14" s="86" t="s">
        <v>169</v>
      </c>
      <c r="X14" s="86" t="s">
        <v>44</v>
      </c>
      <c r="Y14" s="86" t="s">
        <v>302</v>
      </c>
      <c r="Z14" s="96" t="e">
        <f>COUNTIF(#REF!,【選択肢】!U14)</f>
        <v>#REF!</v>
      </c>
      <c r="AB14" s="720" t="s">
        <v>303</v>
      </c>
      <c r="AC14" s="99"/>
      <c r="AD14" s="721"/>
    </row>
    <row r="15" spans="1:30" ht="18" customHeight="1" x14ac:dyDescent="0.15">
      <c r="P15" s="93" t="s">
        <v>304</v>
      </c>
      <c r="T15" s="290">
        <f>'別紙1 活動計画書'!M82</f>
        <v>0</v>
      </c>
      <c r="U15" s="292">
        <v>10</v>
      </c>
      <c r="V15" s="86" t="s">
        <v>272</v>
      </c>
      <c r="W15" s="86" t="s">
        <v>169</v>
      </c>
      <c r="X15" s="86" t="s">
        <v>45</v>
      </c>
      <c r="Y15" s="86" t="s">
        <v>305</v>
      </c>
      <c r="Z15" s="96" t="e">
        <f>COUNTIF(#REF!,【選択肢】!U15)</f>
        <v>#REF!</v>
      </c>
      <c r="AB15" s="720" t="s">
        <v>306</v>
      </c>
      <c r="AC15" s="99"/>
      <c r="AD15" s="721"/>
    </row>
    <row r="16" spans="1:30" ht="18" customHeight="1" x14ac:dyDescent="0.15">
      <c r="T16" s="290" t="s">
        <v>240</v>
      </c>
      <c r="U16" s="292">
        <v>11</v>
      </c>
      <c r="V16" s="86" t="s">
        <v>272</v>
      </c>
      <c r="W16" s="86" t="s">
        <v>169</v>
      </c>
      <c r="X16" s="86" t="s">
        <v>45</v>
      </c>
      <c r="Y16" s="86" t="s">
        <v>307</v>
      </c>
      <c r="Z16" s="96" t="e">
        <f>COUNTIF(#REF!,【選択肢】!U16)</f>
        <v>#REF!</v>
      </c>
      <c r="AB16" s="97"/>
      <c r="AC16" s="697"/>
      <c r="AD16" s="717"/>
    </row>
    <row r="17" spans="1:30" ht="18" customHeight="1" x14ac:dyDescent="0.15">
      <c r="A17" s="694" t="s">
        <v>965</v>
      </c>
      <c r="B17" s="695" t="s">
        <v>967</v>
      </c>
      <c r="C17" s="1629" t="s">
        <v>971</v>
      </c>
      <c r="D17" s="1629"/>
      <c r="E17" s="1629"/>
      <c r="F17" s="1629"/>
      <c r="G17" s="1630"/>
      <c r="H17" s="773"/>
      <c r="I17" s="773"/>
      <c r="J17" s="773"/>
      <c r="K17" s="773"/>
      <c r="L17" s="773"/>
      <c r="M17" s="695"/>
      <c r="N17" s="296" t="s">
        <v>1183</v>
      </c>
      <c r="T17" s="290" t="s">
        <v>240</v>
      </c>
      <c r="U17" s="292">
        <v>12</v>
      </c>
      <c r="V17" s="86" t="s">
        <v>272</v>
      </c>
      <c r="W17" s="86" t="s">
        <v>169</v>
      </c>
      <c r="X17" s="86" t="s">
        <v>45</v>
      </c>
      <c r="Y17" s="86" t="s">
        <v>308</v>
      </c>
      <c r="Z17" s="96" t="e">
        <f>COUNTIF(#REF!,【選択肢】!U17)</f>
        <v>#REF!</v>
      </c>
      <c r="AB17" s="716" t="s">
        <v>309</v>
      </c>
      <c r="AD17" s="95"/>
    </row>
    <row r="18" spans="1:30" ht="18" customHeight="1" x14ac:dyDescent="0.15">
      <c r="A18" s="296">
        <v>1</v>
      </c>
      <c r="B18" s="296" t="s">
        <v>958</v>
      </c>
      <c r="C18" s="296" t="s">
        <v>968</v>
      </c>
      <c r="D18" s="296"/>
      <c r="E18" s="296"/>
      <c r="F18" s="296"/>
      <c r="G18" s="686"/>
      <c r="H18" s="686"/>
      <c r="I18" s="686"/>
      <c r="J18" s="686"/>
      <c r="K18" s="686"/>
      <c r="L18" s="686"/>
      <c r="M18" s="296"/>
      <c r="N18" s="296" t="s">
        <v>1184</v>
      </c>
      <c r="T18" s="290">
        <f>'別紙1 活動計画書'!M86</f>
        <v>0</v>
      </c>
      <c r="U18" s="292">
        <v>13</v>
      </c>
      <c r="V18" s="86" t="s">
        <v>272</v>
      </c>
      <c r="W18" s="86" t="s">
        <v>169</v>
      </c>
      <c r="X18" s="86" t="s">
        <v>46</v>
      </c>
      <c r="Y18" s="86" t="s">
        <v>310</v>
      </c>
      <c r="Z18" s="96" t="e">
        <f>COUNTIF(#REF!,【選択肢】!U18)</f>
        <v>#REF!</v>
      </c>
      <c r="AB18" s="718" t="s">
        <v>1161</v>
      </c>
      <c r="AC18" s="697"/>
      <c r="AD18" s="717"/>
    </row>
    <row r="19" spans="1:30" ht="18" customHeight="1" x14ac:dyDescent="0.15">
      <c r="A19" s="296">
        <v>2</v>
      </c>
      <c r="B19" s="296" t="s">
        <v>920</v>
      </c>
      <c r="C19" s="296" t="s">
        <v>968</v>
      </c>
      <c r="D19" s="296"/>
      <c r="E19" s="296"/>
      <c r="F19" s="296"/>
      <c r="G19" s="686"/>
      <c r="H19" s="686"/>
      <c r="I19" s="686"/>
      <c r="J19" s="686"/>
      <c r="K19" s="686"/>
      <c r="L19" s="686"/>
      <c r="M19" s="296"/>
      <c r="N19" s="296" t="s">
        <v>1185</v>
      </c>
      <c r="T19" s="290" t="s">
        <v>240</v>
      </c>
      <c r="U19" s="292">
        <v>14</v>
      </c>
      <c r="V19" s="86" t="s">
        <v>272</v>
      </c>
      <c r="W19" s="86" t="s">
        <v>169</v>
      </c>
      <c r="X19" s="86" t="s">
        <v>46</v>
      </c>
      <c r="Y19" s="86" t="s">
        <v>311</v>
      </c>
      <c r="Z19" s="96" t="e">
        <f>COUNTIF(#REF!,【選択肢】!U19)</f>
        <v>#REF!</v>
      </c>
      <c r="AB19" s="720" t="s">
        <v>1166</v>
      </c>
      <c r="AC19" s="697"/>
      <c r="AD19" s="717"/>
    </row>
    <row r="20" spans="1:30" ht="18" customHeight="1" x14ac:dyDescent="0.15">
      <c r="A20" s="296">
        <v>3</v>
      </c>
      <c r="B20" s="296" t="s">
        <v>921</v>
      </c>
      <c r="C20" s="296" t="s">
        <v>969</v>
      </c>
      <c r="D20" s="296" t="s">
        <v>1089</v>
      </c>
      <c r="E20" s="296" t="s">
        <v>970</v>
      </c>
      <c r="F20" s="296" t="s">
        <v>1090</v>
      </c>
      <c r="G20" s="686" t="s">
        <v>1091</v>
      </c>
      <c r="H20" s="686"/>
      <c r="I20" s="686"/>
      <c r="J20" s="686"/>
      <c r="K20" s="686"/>
      <c r="L20" s="686"/>
      <c r="T20" s="290" t="s">
        <v>240</v>
      </c>
      <c r="U20" s="292">
        <v>15</v>
      </c>
      <c r="V20" s="86" t="s">
        <v>272</v>
      </c>
      <c r="W20" s="86" t="s">
        <v>169</v>
      </c>
      <c r="X20" s="86" t="s">
        <v>46</v>
      </c>
      <c r="Y20" s="86" t="s">
        <v>312</v>
      </c>
      <c r="Z20" s="96" t="e">
        <f>COUNTIF(#REF!,【選択肢】!U20)</f>
        <v>#REF!</v>
      </c>
      <c r="AB20" s="720" t="s">
        <v>300</v>
      </c>
      <c r="AD20" s="95"/>
    </row>
    <row r="21" spans="1:30" ht="18" customHeight="1" x14ac:dyDescent="0.15">
      <c r="A21" s="296">
        <v>4</v>
      </c>
      <c r="B21" s="296" t="s">
        <v>966</v>
      </c>
      <c r="C21" s="296" t="s">
        <v>968</v>
      </c>
      <c r="D21" s="296"/>
      <c r="E21" s="296"/>
      <c r="F21" s="296"/>
      <c r="G21" s="686"/>
      <c r="H21" s="686"/>
      <c r="I21" s="686"/>
      <c r="J21" s="686"/>
      <c r="K21" s="686"/>
      <c r="L21" s="686"/>
      <c r="T21" s="290" t="s">
        <v>240</v>
      </c>
      <c r="U21" s="292">
        <v>16</v>
      </c>
      <c r="V21" s="86" t="s">
        <v>272</v>
      </c>
      <c r="W21" s="86" t="s">
        <v>169</v>
      </c>
      <c r="X21" s="86" t="s">
        <v>120</v>
      </c>
      <c r="Y21" s="86" t="s">
        <v>313</v>
      </c>
      <c r="Z21" s="96" t="e">
        <f>COUNTIF(#REF!,【選択肢】!U21)</f>
        <v>#REF!</v>
      </c>
      <c r="AB21" s="1627" t="s">
        <v>1167</v>
      </c>
      <c r="AC21" s="823"/>
      <c r="AD21" s="1628"/>
    </row>
    <row r="22" spans="1:30" ht="18" customHeight="1" x14ac:dyDescent="0.15">
      <c r="A22" s="296">
        <v>5</v>
      </c>
      <c r="B22" s="296" t="s">
        <v>972</v>
      </c>
      <c r="C22" s="296" t="s">
        <v>968</v>
      </c>
      <c r="D22" s="296"/>
      <c r="E22" s="296"/>
      <c r="F22" s="296"/>
      <c r="G22" s="686"/>
      <c r="H22" s="686"/>
      <c r="I22" s="686"/>
      <c r="J22" s="686"/>
      <c r="K22" s="686"/>
      <c r="L22" s="686"/>
      <c r="T22" s="290">
        <f>'別紙1 活動計画書'!B106</f>
        <v>0</v>
      </c>
      <c r="U22" s="292">
        <v>17</v>
      </c>
      <c r="V22" s="86" t="s">
        <v>272</v>
      </c>
      <c r="W22" s="86" t="s">
        <v>314</v>
      </c>
      <c r="X22" s="86" t="s">
        <v>314</v>
      </c>
      <c r="Y22" s="86" t="s">
        <v>315</v>
      </c>
      <c r="Z22" s="96" t="e">
        <f>COUNTIF(#REF!,【選択肢】!U22)</f>
        <v>#REF!</v>
      </c>
      <c r="AB22" s="1627"/>
      <c r="AC22" s="823"/>
      <c r="AD22" s="1628"/>
    </row>
    <row r="23" spans="1:30" ht="18" customHeight="1" x14ac:dyDescent="0.15">
      <c r="A23" s="296">
        <v>6</v>
      </c>
      <c r="B23" s="296" t="s">
        <v>973</v>
      </c>
      <c r="C23" s="296" t="s">
        <v>968</v>
      </c>
      <c r="D23" s="296"/>
      <c r="E23" s="296"/>
      <c r="F23" s="296"/>
      <c r="G23" s="686"/>
      <c r="H23" s="686"/>
      <c r="I23" s="686"/>
      <c r="J23" s="686"/>
      <c r="K23" s="686"/>
      <c r="L23" s="686"/>
      <c r="T23" s="290">
        <f>'別紙1 活動計画書'!B107</f>
        <v>0</v>
      </c>
      <c r="U23" s="292">
        <v>18</v>
      </c>
      <c r="V23" s="86" t="s">
        <v>272</v>
      </c>
      <c r="W23" s="86" t="s">
        <v>314</v>
      </c>
      <c r="X23" s="86" t="s">
        <v>314</v>
      </c>
      <c r="Y23" s="86" t="s">
        <v>316</v>
      </c>
      <c r="Z23" s="727" t="e">
        <f>COUNTIF(#REF!,【選択肢】!U23)</f>
        <v>#REF!</v>
      </c>
      <c r="AA23" s="728"/>
      <c r="AB23" s="97"/>
      <c r="AC23" s="697"/>
      <c r="AD23" s="717"/>
    </row>
    <row r="24" spans="1:30" ht="18" customHeight="1" x14ac:dyDescent="0.15">
      <c r="A24" s="296">
        <v>7</v>
      </c>
      <c r="T24" s="290">
        <f>'別紙1 活動計画書'!B108</f>
        <v>0</v>
      </c>
      <c r="U24" s="292">
        <v>19</v>
      </c>
      <c r="V24" s="86" t="s">
        <v>272</v>
      </c>
      <c r="W24" s="86" t="s">
        <v>314</v>
      </c>
      <c r="X24" s="86" t="s">
        <v>314</v>
      </c>
      <c r="Y24" s="86" t="s">
        <v>317</v>
      </c>
      <c r="Z24" s="96" t="e">
        <f>COUNTIF(#REF!,【選択肢】!U24)</f>
        <v>#REF!</v>
      </c>
      <c r="AB24" s="718" t="s">
        <v>1157</v>
      </c>
      <c r="AC24" s="697"/>
      <c r="AD24" s="717"/>
    </row>
    <row r="25" spans="1:30" ht="18" customHeight="1" x14ac:dyDescent="0.15">
      <c r="A25" s="296">
        <v>8</v>
      </c>
      <c r="T25" s="290">
        <f>'別紙1 活動計画書'!B109</f>
        <v>0</v>
      </c>
      <c r="U25" s="292">
        <v>20</v>
      </c>
      <c r="V25" s="86" t="s">
        <v>272</v>
      </c>
      <c r="W25" s="86" t="s">
        <v>314</v>
      </c>
      <c r="X25" s="86" t="s">
        <v>314</v>
      </c>
      <c r="Y25" s="86" t="s">
        <v>318</v>
      </c>
      <c r="Z25" s="96" t="e">
        <f>COUNTIF(#REF!,【選択肢】!U25)</f>
        <v>#REF!</v>
      </c>
      <c r="AB25" s="720" t="s">
        <v>1163</v>
      </c>
      <c r="AC25" s="697"/>
      <c r="AD25" s="717"/>
    </row>
    <row r="26" spans="1:30" ht="18" customHeight="1" x14ac:dyDescent="0.15">
      <c r="A26" s="296">
        <v>9</v>
      </c>
      <c r="T26" s="290">
        <f>'別紙1 活動計画書'!M106</f>
        <v>0</v>
      </c>
      <c r="U26" s="292">
        <v>21</v>
      </c>
      <c r="V26" s="86" t="s">
        <v>272</v>
      </c>
      <c r="W26" s="86" t="s">
        <v>314</v>
      </c>
      <c r="X26" s="86" t="s">
        <v>314</v>
      </c>
      <c r="Y26" s="86" t="s">
        <v>319</v>
      </c>
      <c r="Z26" s="96" t="e">
        <f>COUNTIF(#REF!,【選択肢】!U26)</f>
        <v>#REF!</v>
      </c>
      <c r="AB26" s="720" t="s">
        <v>1168</v>
      </c>
      <c r="AC26" s="697"/>
      <c r="AD26" s="717"/>
    </row>
    <row r="27" spans="1:30" ht="18" customHeight="1" x14ac:dyDescent="0.15">
      <c r="A27" s="296">
        <v>10</v>
      </c>
      <c r="T27" s="290">
        <f>'別紙1 活動計画書'!M107</f>
        <v>0</v>
      </c>
      <c r="U27" s="292">
        <v>22</v>
      </c>
      <c r="V27" s="86" t="s">
        <v>272</v>
      </c>
      <c r="W27" s="86" t="s">
        <v>314</v>
      </c>
      <c r="X27" s="86" t="s">
        <v>314</v>
      </c>
      <c r="Y27" s="86" t="s">
        <v>320</v>
      </c>
      <c r="Z27" s="96" t="e">
        <f>COUNTIF(#REF!,【選択肢】!U27)</f>
        <v>#REF!</v>
      </c>
      <c r="AB27" s="720" t="s">
        <v>1169</v>
      </c>
      <c r="AC27" s="697"/>
      <c r="AD27" s="717"/>
    </row>
    <row r="28" spans="1:30" ht="18" customHeight="1" x14ac:dyDescent="0.15">
      <c r="A28" s="296">
        <v>11</v>
      </c>
      <c r="T28" s="290">
        <f>'別紙1 活動計画書'!M108</f>
        <v>0</v>
      </c>
      <c r="U28" s="292">
        <v>23</v>
      </c>
      <c r="V28" s="86" t="s">
        <v>272</v>
      </c>
      <c r="W28" s="86" t="s">
        <v>314</v>
      </c>
      <c r="X28" s="86" t="s">
        <v>314</v>
      </c>
      <c r="Y28" s="86" t="s">
        <v>321</v>
      </c>
      <c r="Z28" s="96" t="e">
        <f>COUNTIF(#REF!,【選択肢】!U28)</f>
        <v>#REF!</v>
      </c>
      <c r="AB28" s="97"/>
      <c r="AC28" s="697"/>
      <c r="AD28" s="717"/>
    </row>
    <row r="29" spans="1:30" ht="18" customHeight="1" x14ac:dyDescent="0.15">
      <c r="A29" s="296">
        <v>12</v>
      </c>
      <c r="T29" s="290">
        <f>'別紙1 活動計画書'!O115</f>
        <v>0</v>
      </c>
      <c r="U29" s="292">
        <v>24</v>
      </c>
      <c r="V29" s="86" t="s">
        <v>322</v>
      </c>
      <c r="W29" s="86" t="s">
        <v>323</v>
      </c>
      <c r="X29" s="86" t="s">
        <v>324</v>
      </c>
      <c r="Y29" s="86" t="s">
        <v>325</v>
      </c>
      <c r="Z29" s="96" t="e">
        <f>COUNTIF(#REF!,【選択肢】!U29)</f>
        <v>#REF!</v>
      </c>
      <c r="AB29" s="716" t="s">
        <v>327</v>
      </c>
      <c r="AC29" s="697"/>
      <c r="AD29" s="717"/>
    </row>
    <row r="30" spans="1:30" ht="18" customHeight="1" x14ac:dyDescent="0.15">
      <c r="T30" s="290">
        <f>'別紙1 活動計画書'!O116</f>
        <v>0</v>
      </c>
      <c r="U30" s="292">
        <v>25</v>
      </c>
      <c r="V30" s="86" t="s">
        <v>322</v>
      </c>
      <c r="W30" s="86" t="s">
        <v>323</v>
      </c>
      <c r="X30" s="86" t="s">
        <v>324</v>
      </c>
      <c r="Y30" s="86" t="s">
        <v>326</v>
      </c>
      <c r="Z30" s="96" t="e">
        <f>COUNTIF(#REF!,【選択肢】!U30)</f>
        <v>#REF!</v>
      </c>
      <c r="AB30" s="718" t="s">
        <v>329</v>
      </c>
      <c r="AD30" s="95"/>
    </row>
    <row r="31" spans="1:30" ht="18" customHeight="1" x14ac:dyDescent="0.15">
      <c r="T31" s="290">
        <f>'別紙1 活動計画書'!O117</f>
        <v>0</v>
      </c>
      <c r="U31" s="292">
        <v>26</v>
      </c>
      <c r="V31" s="86" t="s">
        <v>322</v>
      </c>
      <c r="W31" s="86" t="s">
        <v>323</v>
      </c>
      <c r="X31" s="86" t="s">
        <v>324</v>
      </c>
      <c r="Y31" s="86" t="s">
        <v>328</v>
      </c>
      <c r="Z31" s="96" t="e">
        <f>COUNTIF(#REF!,【選択肢】!U31)</f>
        <v>#REF!</v>
      </c>
      <c r="AB31" s="720" t="s">
        <v>1153</v>
      </c>
      <c r="AC31" s="697"/>
      <c r="AD31" s="717"/>
    </row>
    <row r="32" spans="1:30" ht="18" customHeight="1" x14ac:dyDescent="0.15">
      <c r="T32" s="290">
        <f>'別紙1 活動計画書'!O118</f>
        <v>0</v>
      </c>
      <c r="U32" s="292">
        <v>27</v>
      </c>
      <c r="V32" s="86" t="s">
        <v>322</v>
      </c>
      <c r="W32" s="86" t="s">
        <v>323</v>
      </c>
      <c r="X32" s="86" t="s">
        <v>324</v>
      </c>
      <c r="Y32" s="86" t="s">
        <v>330</v>
      </c>
      <c r="Z32" s="96" t="e">
        <f>COUNTIF(#REF!,【選択肢】!U32)</f>
        <v>#REF!</v>
      </c>
      <c r="AB32" s="720" t="s">
        <v>1154</v>
      </c>
      <c r="AC32" s="698"/>
      <c r="AD32" s="719"/>
    </row>
    <row r="33" spans="20:30" ht="18" customHeight="1" x14ac:dyDescent="0.15">
      <c r="T33" s="290">
        <f>'別紙1 活動計画書'!O119</f>
        <v>0</v>
      </c>
      <c r="U33" s="292">
        <v>28</v>
      </c>
      <c r="V33" s="86" t="s">
        <v>322</v>
      </c>
      <c r="W33" s="86" t="s">
        <v>323</v>
      </c>
      <c r="X33" s="86" t="s">
        <v>163</v>
      </c>
      <c r="Y33" s="86" t="s">
        <v>331</v>
      </c>
      <c r="Z33" s="96" t="e">
        <f>COUNTIF(#REF!,【選択肢】!U33)</f>
        <v>#REF!</v>
      </c>
      <c r="AB33" s="720" t="s">
        <v>1156</v>
      </c>
      <c r="AC33" s="697"/>
      <c r="AD33" s="717"/>
    </row>
    <row r="34" spans="20:30" ht="18" customHeight="1" x14ac:dyDescent="0.15">
      <c r="T34" s="290" t="s">
        <v>240</v>
      </c>
      <c r="U34" s="292">
        <v>29</v>
      </c>
      <c r="V34" s="86" t="s">
        <v>322</v>
      </c>
      <c r="W34" s="86" t="s">
        <v>332</v>
      </c>
      <c r="X34" s="86" t="s">
        <v>105</v>
      </c>
      <c r="Y34" s="86" t="s">
        <v>333</v>
      </c>
      <c r="Z34" s="96" t="e">
        <f>COUNTIF(#REF!,【選択肢】!U34)</f>
        <v>#REF!</v>
      </c>
      <c r="AA34" s="726"/>
      <c r="AB34" s="729" t="s">
        <v>1155</v>
      </c>
      <c r="AC34" s="723"/>
      <c r="AD34" s="724"/>
    </row>
    <row r="35" spans="20:30" ht="18" customHeight="1" x14ac:dyDescent="0.15">
      <c r="T35" s="290" t="s">
        <v>240</v>
      </c>
      <c r="U35" s="292">
        <v>30</v>
      </c>
      <c r="V35" s="86" t="s">
        <v>322</v>
      </c>
      <c r="W35" s="86" t="s">
        <v>169</v>
      </c>
      <c r="X35" s="86" t="s">
        <v>285</v>
      </c>
      <c r="Y35" s="86" t="s">
        <v>334</v>
      </c>
      <c r="Z35" s="96" t="e">
        <f>COUNTIF(#REF!,【選択肢】!U35)</f>
        <v>#REF!</v>
      </c>
      <c r="AC35" s="697"/>
      <c r="AD35" s="697"/>
    </row>
    <row r="36" spans="20:30" ht="18" customHeight="1" x14ac:dyDescent="0.15">
      <c r="T36" s="290" t="s">
        <v>240</v>
      </c>
      <c r="U36" s="292">
        <v>31</v>
      </c>
      <c r="V36" s="86" t="s">
        <v>322</v>
      </c>
      <c r="W36" s="86" t="s">
        <v>169</v>
      </c>
      <c r="X36" s="86" t="s">
        <v>44</v>
      </c>
      <c r="Y36" s="86" t="s">
        <v>335</v>
      </c>
      <c r="Z36" s="96" t="e">
        <f>COUNTIF(#REF!,【選択肢】!U36)</f>
        <v>#REF!</v>
      </c>
    </row>
    <row r="37" spans="20:30" ht="18" customHeight="1" x14ac:dyDescent="0.15">
      <c r="T37" s="290" t="s">
        <v>240</v>
      </c>
      <c r="U37" s="292">
        <v>32</v>
      </c>
      <c r="V37" s="86" t="s">
        <v>322</v>
      </c>
      <c r="W37" s="86" t="s">
        <v>169</v>
      </c>
      <c r="X37" s="86" t="s">
        <v>45</v>
      </c>
      <c r="Y37" s="86" t="s">
        <v>336</v>
      </c>
      <c r="Z37" s="96" t="e">
        <f>COUNTIF(#REF!,【選択肢】!U37)</f>
        <v>#REF!</v>
      </c>
    </row>
    <row r="38" spans="20:30" ht="18" customHeight="1" x14ac:dyDescent="0.15">
      <c r="T38" s="290" t="s">
        <v>240</v>
      </c>
      <c r="U38" s="292">
        <v>33</v>
      </c>
      <c r="V38" s="86" t="s">
        <v>322</v>
      </c>
      <c r="W38" s="86" t="s">
        <v>169</v>
      </c>
      <c r="X38" s="86" t="s">
        <v>46</v>
      </c>
      <c r="Y38" s="86" t="s">
        <v>337</v>
      </c>
      <c r="Z38" s="96" t="e">
        <f>COUNTIF(#REF!,【選択肢】!U38)</f>
        <v>#REF!</v>
      </c>
    </row>
    <row r="39" spans="20:30" ht="18" customHeight="1" x14ac:dyDescent="0.15">
      <c r="T39" s="290">
        <f>'別紙1 活動計画書'!O125</f>
        <v>0</v>
      </c>
      <c r="U39" s="292">
        <v>34</v>
      </c>
      <c r="V39" s="86" t="s">
        <v>322</v>
      </c>
      <c r="W39" s="86" t="s">
        <v>163</v>
      </c>
      <c r="X39" s="86" t="s">
        <v>338</v>
      </c>
      <c r="Y39" s="86" t="s">
        <v>339</v>
      </c>
      <c r="Z39" s="96" t="e">
        <f>COUNTIF(#REF!,【選択肢】!U39)</f>
        <v>#REF!</v>
      </c>
    </row>
    <row r="40" spans="20:30" ht="18" customHeight="1" x14ac:dyDescent="0.15">
      <c r="T40" s="290">
        <f>'別紙1 活動計画書'!O126</f>
        <v>0</v>
      </c>
      <c r="U40" s="292">
        <v>35</v>
      </c>
      <c r="V40" s="86" t="s">
        <v>322</v>
      </c>
      <c r="W40" s="86" t="s">
        <v>163</v>
      </c>
      <c r="X40" s="86" t="s">
        <v>340</v>
      </c>
      <c r="Y40" s="86" t="s">
        <v>341</v>
      </c>
      <c r="Z40" s="96" t="e">
        <f>COUNTIF(#REF!,【選択肢】!U40)</f>
        <v>#REF!</v>
      </c>
    </row>
    <row r="41" spans="20:30" ht="18" customHeight="1" x14ac:dyDescent="0.15">
      <c r="T41" s="290">
        <f>'別紙1 活動計画書'!O127</f>
        <v>0</v>
      </c>
      <c r="U41" s="292">
        <v>36</v>
      </c>
      <c r="V41" s="86" t="s">
        <v>322</v>
      </c>
      <c r="W41" s="86" t="s">
        <v>163</v>
      </c>
      <c r="X41" s="86" t="s">
        <v>342</v>
      </c>
      <c r="Y41" s="86" t="s">
        <v>1151</v>
      </c>
      <c r="Z41" s="96" t="e">
        <f>COUNTIF(#REF!,【選択肢】!U41)</f>
        <v>#REF!</v>
      </c>
    </row>
    <row r="42" spans="20:30" ht="18" customHeight="1" x14ac:dyDescent="0.15">
      <c r="T42" s="290">
        <f>'別紙1 活動計画書'!O128</f>
        <v>0</v>
      </c>
      <c r="U42" s="292">
        <v>37</v>
      </c>
      <c r="V42" s="86" t="s">
        <v>322</v>
      </c>
      <c r="W42" s="86" t="s">
        <v>163</v>
      </c>
      <c r="X42" s="86" t="s">
        <v>343</v>
      </c>
      <c r="Y42" s="86" t="s">
        <v>344</v>
      </c>
      <c r="Z42" s="96" t="e">
        <f>COUNTIF(#REF!,【選択肢】!U42)</f>
        <v>#REF!</v>
      </c>
      <c r="AA42" s="102" t="s">
        <v>345</v>
      </c>
    </row>
    <row r="43" spans="20:30" ht="18" customHeight="1" x14ac:dyDescent="0.15">
      <c r="T43" s="290">
        <f>'別紙1 活動計画書'!O129</f>
        <v>0</v>
      </c>
      <c r="U43" s="292">
        <v>38</v>
      </c>
      <c r="V43" s="86" t="s">
        <v>322</v>
      </c>
      <c r="W43" s="86" t="s">
        <v>163</v>
      </c>
      <c r="X43" s="86" t="s">
        <v>346</v>
      </c>
      <c r="Y43" s="100" t="s">
        <v>347</v>
      </c>
      <c r="Z43" s="96" t="e">
        <f>COUNTIF(#REF!,【選択肢】!U43)</f>
        <v>#REF!</v>
      </c>
      <c r="AA43" s="81" t="s">
        <v>348</v>
      </c>
    </row>
    <row r="44" spans="20:30" ht="18" customHeight="1" x14ac:dyDescent="0.15">
      <c r="T44" s="290" t="str">
        <f>IF(COUNTIF('別紙1 活動計画書'!$E$130:$J$134,【選択肢】!AA44),"○","")</f>
        <v/>
      </c>
      <c r="U44" s="292">
        <v>39</v>
      </c>
      <c r="V44" s="86" t="s">
        <v>322</v>
      </c>
      <c r="W44" s="86" t="s">
        <v>169</v>
      </c>
      <c r="X44" s="86" t="s">
        <v>338</v>
      </c>
      <c r="Y44" s="101" t="s">
        <v>349</v>
      </c>
      <c r="Z44" s="96" t="e">
        <f>COUNTIF(#REF!,【選択肢】!U44)</f>
        <v>#REF!</v>
      </c>
      <c r="AA44" s="101" t="s">
        <v>349</v>
      </c>
    </row>
    <row r="45" spans="20:30" ht="18" customHeight="1" x14ac:dyDescent="0.15">
      <c r="T45" s="290" t="str">
        <f>IF(COUNTIF('別紙1 活動計画書'!$E$130:$J$134,【選択肢】!AA45),"○","")</f>
        <v/>
      </c>
      <c r="U45" s="292">
        <v>40</v>
      </c>
      <c r="V45" s="86" t="s">
        <v>322</v>
      </c>
      <c r="W45" s="86" t="s">
        <v>169</v>
      </c>
      <c r="X45" s="86" t="s">
        <v>338</v>
      </c>
      <c r="Y45" s="101" t="s">
        <v>350</v>
      </c>
      <c r="Z45" s="96" t="e">
        <f>COUNTIF(#REF!,【選択肢】!U45)</f>
        <v>#REF!</v>
      </c>
      <c r="AA45" s="101" t="s">
        <v>350</v>
      </c>
    </row>
    <row r="46" spans="20:30" ht="18" customHeight="1" x14ac:dyDescent="0.15">
      <c r="T46" s="290" t="str">
        <f>IF(COUNTIF('別紙1 活動計画書'!$E$130:$J$134,【選択肢】!AA46),"○","")</f>
        <v/>
      </c>
      <c r="U46" s="292">
        <v>41</v>
      </c>
      <c r="V46" s="86" t="s">
        <v>322</v>
      </c>
      <c r="W46" s="86" t="s">
        <v>169</v>
      </c>
      <c r="X46" s="86" t="s">
        <v>338</v>
      </c>
      <c r="Y46" s="101" t="s">
        <v>351</v>
      </c>
      <c r="Z46" s="96" t="e">
        <f>COUNTIF(#REF!,【選択肢】!U46)</f>
        <v>#REF!</v>
      </c>
      <c r="AA46" s="101" t="s">
        <v>351</v>
      </c>
    </row>
    <row r="47" spans="20:30" ht="18" customHeight="1" x14ac:dyDescent="0.15">
      <c r="T47" s="290" t="str">
        <f>IF(COUNTIF('別紙1 活動計画書'!$E$130:$J$134,【選択肢】!AA47),"○","")</f>
        <v/>
      </c>
      <c r="U47" s="292">
        <v>42</v>
      </c>
      <c r="V47" s="86" t="s">
        <v>322</v>
      </c>
      <c r="W47" s="86" t="s">
        <v>169</v>
      </c>
      <c r="X47" s="86" t="s">
        <v>340</v>
      </c>
      <c r="Y47" s="101" t="s">
        <v>352</v>
      </c>
      <c r="Z47" s="96" t="e">
        <f>COUNTIF(#REF!,【選択肢】!U47)</f>
        <v>#REF!</v>
      </c>
      <c r="AA47" s="101" t="s">
        <v>352</v>
      </c>
    </row>
    <row r="48" spans="20:30" ht="18" customHeight="1" x14ac:dyDescent="0.15">
      <c r="T48" s="290" t="str">
        <f>IF(COUNTIF('別紙1 活動計画書'!$E$130:$J$134,【選択肢】!AA48),"○","")</f>
        <v/>
      </c>
      <c r="U48" s="292">
        <v>43</v>
      </c>
      <c r="V48" s="86" t="s">
        <v>322</v>
      </c>
      <c r="W48" s="86" t="s">
        <v>169</v>
      </c>
      <c r="X48" s="86" t="s">
        <v>340</v>
      </c>
      <c r="Y48" s="101" t="s">
        <v>353</v>
      </c>
      <c r="Z48" s="96" t="e">
        <f>COUNTIF(#REF!,【選択肢】!U48)</f>
        <v>#REF!</v>
      </c>
      <c r="AA48" s="101" t="s">
        <v>353</v>
      </c>
    </row>
    <row r="49" spans="20:29" ht="18" customHeight="1" x14ac:dyDescent="0.15">
      <c r="T49" s="290" t="str">
        <f>IF(COUNTIF('別紙1 活動計画書'!$E$130:$J$134,【選択肢】!AA49),"○","")</f>
        <v/>
      </c>
      <c r="U49" s="292">
        <v>44</v>
      </c>
      <c r="V49" s="86" t="s">
        <v>322</v>
      </c>
      <c r="W49" s="86" t="s">
        <v>169</v>
      </c>
      <c r="X49" s="86" t="s">
        <v>340</v>
      </c>
      <c r="Y49" s="101" t="s">
        <v>354</v>
      </c>
      <c r="Z49" s="96" t="e">
        <f>COUNTIF(#REF!,【選択肢】!U49)</f>
        <v>#REF!</v>
      </c>
      <c r="AA49" s="101" t="s">
        <v>354</v>
      </c>
    </row>
    <row r="50" spans="20:29" ht="18" customHeight="1" x14ac:dyDescent="0.15">
      <c r="T50" s="290" t="str">
        <f>IF(COUNTIF('別紙1 活動計画書'!$E$130:$J$134,【選択肢】!AA50),"○","")</f>
        <v/>
      </c>
      <c r="U50" s="292">
        <v>45</v>
      </c>
      <c r="V50" s="86" t="s">
        <v>322</v>
      </c>
      <c r="W50" s="86" t="s">
        <v>169</v>
      </c>
      <c r="X50" s="86" t="s">
        <v>342</v>
      </c>
      <c r="Y50" s="101" t="s">
        <v>355</v>
      </c>
      <c r="Z50" s="96" t="e">
        <f>COUNTIF(#REF!,【選択肢】!U50)</f>
        <v>#REF!</v>
      </c>
      <c r="AA50" s="101" t="s">
        <v>355</v>
      </c>
    </row>
    <row r="51" spans="20:29" ht="18" customHeight="1" x14ac:dyDescent="0.15">
      <c r="T51" s="290" t="str">
        <f>IF(COUNTIF('別紙1 活動計画書'!$E$130:$J$134,【選択肢】!AA51),"○","")</f>
        <v/>
      </c>
      <c r="U51" s="292">
        <v>46</v>
      </c>
      <c r="V51" s="86" t="s">
        <v>322</v>
      </c>
      <c r="W51" s="86" t="s">
        <v>169</v>
      </c>
      <c r="X51" s="86" t="s">
        <v>342</v>
      </c>
      <c r="Y51" s="101" t="s">
        <v>356</v>
      </c>
      <c r="Z51" s="96" t="e">
        <f>COUNTIF(#REF!,【選択肢】!U51)</f>
        <v>#REF!</v>
      </c>
      <c r="AA51" s="101" t="s">
        <v>356</v>
      </c>
    </row>
    <row r="52" spans="20:29" ht="18" customHeight="1" x14ac:dyDescent="0.15">
      <c r="T52" s="290" t="str">
        <f>IF(COUNTIF('別紙1 活動計画書'!$E$130:$J$134,【選択肢】!AA52),"○","")</f>
        <v/>
      </c>
      <c r="U52" s="292">
        <v>47</v>
      </c>
      <c r="V52" s="86" t="s">
        <v>322</v>
      </c>
      <c r="W52" s="86" t="s">
        <v>169</v>
      </c>
      <c r="X52" s="86" t="s">
        <v>342</v>
      </c>
      <c r="Y52" s="101" t="s">
        <v>357</v>
      </c>
      <c r="Z52" s="96" t="e">
        <f>COUNTIF(#REF!,【選択肢】!U52)</f>
        <v>#REF!</v>
      </c>
      <c r="AA52" s="101" t="s">
        <v>357</v>
      </c>
      <c r="AC52" s="302"/>
    </row>
    <row r="53" spans="20:29" ht="18" customHeight="1" x14ac:dyDescent="0.15">
      <c r="T53" s="290" t="str">
        <f>IF(COUNTIF('別紙1 活動計画書'!$E$130:$J$134,【選択肢】!AA53),"○","")</f>
        <v/>
      </c>
      <c r="U53" s="292">
        <v>48</v>
      </c>
      <c r="V53" s="86" t="s">
        <v>322</v>
      </c>
      <c r="W53" s="86" t="s">
        <v>169</v>
      </c>
      <c r="X53" s="86" t="s">
        <v>343</v>
      </c>
      <c r="Y53" s="101" t="s">
        <v>358</v>
      </c>
      <c r="Z53" s="96" t="e">
        <f>COUNTIF(#REF!,【選択肢】!U53)</f>
        <v>#REF!</v>
      </c>
      <c r="AA53" s="101" t="s">
        <v>358</v>
      </c>
    </row>
    <row r="54" spans="20:29" ht="18" customHeight="1" x14ac:dyDescent="0.15">
      <c r="T54" s="290" t="str">
        <f>IF(COUNTIF('別紙1 活動計画書'!$E$130:$J$134,【選択肢】!AA54),"○","")</f>
        <v/>
      </c>
      <c r="U54" s="292">
        <v>49</v>
      </c>
      <c r="V54" s="86" t="s">
        <v>322</v>
      </c>
      <c r="W54" s="86" t="s">
        <v>169</v>
      </c>
      <c r="X54" s="86" t="s">
        <v>343</v>
      </c>
      <c r="Y54" s="101" t="s">
        <v>359</v>
      </c>
      <c r="Z54" s="96" t="e">
        <f>COUNTIF(#REF!,【選択肢】!U54)</f>
        <v>#REF!</v>
      </c>
      <c r="AA54" s="101" t="s">
        <v>359</v>
      </c>
    </row>
    <row r="55" spans="20:29" ht="18" customHeight="1" x14ac:dyDescent="0.15">
      <c r="T55" s="290" t="str">
        <f>IF(COUNTIF('別紙1 活動計画書'!$E$130:$J$134,【選択肢】!AA55),"○","")</f>
        <v/>
      </c>
      <c r="U55" s="292">
        <v>50</v>
      </c>
      <c r="V55" s="86" t="s">
        <v>322</v>
      </c>
      <c r="W55" s="86" t="s">
        <v>169</v>
      </c>
      <c r="X55" s="86" t="s">
        <v>346</v>
      </c>
      <c r="Y55" s="101" t="s">
        <v>360</v>
      </c>
      <c r="Z55" s="96" t="e">
        <f>COUNTIF(#REF!,【選択肢】!U55)</f>
        <v>#REF!</v>
      </c>
      <c r="AA55" s="779" t="s">
        <v>360</v>
      </c>
    </row>
    <row r="56" spans="20:29" ht="18" customHeight="1" x14ac:dyDescent="0.15">
      <c r="T56" s="290">
        <f>'別紙1 活動計画書'!O136</f>
        <v>0</v>
      </c>
      <c r="U56" s="292">
        <v>51</v>
      </c>
      <c r="V56" s="86" t="s">
        <v>322</v>
      </c>
      <c r="W56" s="86" t="s">
        <v>171</v>
      </c>
      <c r="X56" s="86" t="s">
        <v>171</v>
      </c>
      <c r="Y56" s="103" t="s">
        <v>361</v>
      </c>
      <c r="Z56" s="96" t="e">
        <f>COUNTIF(#REF!,【選択肢】!U56)</f>
        <v>#REF!</v>
      </c>
      <c r="AA56" s="778" t="s">
        <v>1197</v>
      </c>
    </row>
    <row r="57" spans="20:29" ht="18" customHeight="1" x14ac:dyDescent="0.15">
      <c r="T57" s="290">
        <f>'別紙1 活動計画書'!O140</f>
        <v>0</v>
      </c>
      <c r="U57" s="292">
        <v>52</v>
      </c>
      <c r="V57" s="86" t="s">
        <v>322</v>
      </c>
      <c r="W57" s="86" t="s">
        <v>362</v>
      </c>
      <c r="X57" s="86" t="s">
        <v>362</v>
      </c>
      <c r="Y57" s="86" t="s">
        <v>363</v>
      </c>
      <c r="Z57" s="96" t="e">
        <f>COUNTIF(#REF!,【選択肢】!U57)</f>
        <v>#REF!</v>
      </c>
      <c r="AB57" s="99"/>
    </row>
    <row r="58" spans="20:29" ht="18" customHeight="1" x14ac:dyDescent="0.15">
      <c r="T58" s="290">
        <f>'別紙1 活動計画書'!O141</f>
        <v>0</v>
      </c>
      <c r="U58" s="292">
        <v>53</v>
      </c>
      <c r="V58" s="86" t="s">
        <v>322</v>
      </c>
      <c r="W58" s="86" t="s">
        <v>362</v>
      </c>
      <c r="X58" s="86" t="s">
        <v>362</v>
      </c>
      <c r="Y58" s="116" t="s">
        <v>442</v>
      </c>
      <c r="Z58" s="96" t="e">
        <f>COUNTIF(#REF!,【選択肢】!U58)</f>
        <v>#REF!</v>
      </c>
      <c r="AB58" s="99"/>
    </row>
    <row r="59" spans="20:29" ht="18" customHeight="1" x14ac:dyDescent="0.15">
      <c r="T59" s="290">
        <f>'別紙1 活動計画書'!O142</f>
        <v>0</v>
      </c>
      <c r="U59" s="292">
        <v>54</v>
      </c>
      <c r="V59" s="86" t="s">
        <v>322</v>
      </c>
      <c r="W59" s="86" t="s">
        <v>362</v>
      </c>
      <c r="X59" s="86" t="s">
        <v>362</v>
      </c>
      <c r="Y59" s="86" t="s">
        <v>365</v>
      </c>
      <c r="Z59" s="96" t="e">
        <f>COUNTIF(#REF!,【選択肢】!U59)</f>
        <v>#REF!</v>
      </c>
      <c r="AB59" s="104"/>
    </row>
    <row r="60" spans="20:29" ht="18" customHeight="1" x14ac:dyDescent="0.15">
      <c r="T60" s="290">
        <f>'別紙1 活動計画書'!O143</f>
        <v>0</v>
      </c>
      <c r="U60" s="292">
        <v>55</v>
      </c>
      <c r="V60" s="86" t="s">
        <v>322</v>
      </c>
      <c r="W60" s="86" t="s">
        <v>362</v>
      </c>
      <c r="X60" s="86" t="s">
        <v>362</v>
      </c>
      <c r="Y60" s="86" t="s">
        <v>367</v>
      </c>
      <c r="Z60" s="96" t="e">
        <f>COUNTIF(#REF!,【選択肢】!U60)</f>
        <v>#REF!</v>
      </c>
      <c r="AB60" s="104"/>
    </row>
    <row r="61" spans="20:29" ht="18" customHeight="1" x14ac:dyDescent="0.15">
      <c r="T61" s="290">
        <f>'別紙1 活動計画書'!O144</f>
        <v>0</v>
      </c>
      <c r="U61" s="292">
        <v>56</v>
      </c>
      <c r="V61" s="86" t="s">
        <v>322</v>
      </c>
      <c r="W61" s="86" t="s">
        <v>362</v>
      </c>
      <c r="X61" s="86" t="s">
        <v>362</v>
      </c>
      <c r="Y61" s="86" t="s">
        <v>369</v>
      </c>
      <c r="Z61" s="96" t="e">
        <f>COUNTIF(#REF!,【選択肢】!U61)</f>
        <v>#REF!</v>
      </c>
      <c r="AB61" s="104"/>
    </row>
    <row r="62" spans="20:29" ht="18" customHeight="1" x14ac:dyDescent="0.15">
      <c r="T62" s="290">
        <f>'別紙1 活動計画書'!O145</f>
        <v>0</v>
      </c>
      <c r="U62" s="292">
        <v>57</v>
      </c>
      <c r="V62" s="86" t="s">
        <v>322</v>
      </c>
      <c r="W62" s="86" t="s">
        <v>362</v>
      </c>
      <c r="X62" s="86" t="s">
        <v>362</v>
      </c>
      <c r="Y62" s="86" t="s">
        <v>406</v>
      </c>
      <c r="Z62" s="96" t="e">
        <f>COUNTIF(#REF!,【選択肢】!U62)</f>
        <v>#REF!</v>
      </c>
      <c r="AB62" s="104"/>
    </row>
    <row r="63" spans="20:29" ht="18" customHeight="1" x14ac:dyDescent="0.15">
      <c r="T63" s="290">
        <f>'別紙1 活動計画書'!O146</f>
        <v>0</v>
      </c>
      <c r="U63" s="689">
        <v>58</v>
      </c>
      <c r="V63" s="86" t="s">
        <v>322</v>
      </c>
      <c r="W63" s="86" t="s">
        <v>362</v>
      </c>
      <c r="X63" s="86" t="s">
        <v>362</v>
      </c>
      <c r="Y63" s="86" t="s">
        <v>371</v>
      </c>
      <c r="Z63" s="96" t="e">
        <f>COUNTIF(#REF!,【選択肢】!U63)</f>
        <v>#REF!</v>
      </c>
      <c r="AB63" s="104"/>
    </row>
    <row r="64" spans="20:29" ht="18" customHeight="1" x14ac:dyDescent="0.15">
      <c r="T64" s="290">
        <f>'別紙1 活動計画書'!O147</f>
        <v>0</v>
      </c>
      <c r="U64" s="691" t="s">
        <v>1137</v>
      </c>
      <c r="V64" s="86" t="s">
        <v>322</v>
      </c>
      <c r="W64" s="86" t="s">
        <v>362</v>
      </c>
      <c r="X64" s="86" t="s">
        <v>362</v>
      </c>
      <c r="Y64" s="86" t="s">
        <v>1143</v>
      </c>
      <c r="Z64" s="96" t="e">
        <f>COUNTIF(#REF!,【選択肢】!U64)</f>
        <v>#REF!</v>
      </c>
      <c r="AB64" s="104"/>
    </row>
    <row r="65" spans="20:28" ht="18" customHeight="1" x14ac:dyDescent="0.15">
      <c r="T65" s="290">
        <f>'別紙1 活動計画書'!O148</f>
        <v>0</v>
      </c>
      <c r="U65" s="690" t="s">
        <v>1138</v>
      </c>
      <c r="V65" s="86" t="s">
        <v>322</v>
      </c>
      <c r="W65" s="86" t="s">
        <v>362</v>
      </c>
      <c r="X65" s="86" t="s">
        <v>362</v>
      </c>
      <c r="Y65" s="101" t="s">
        <v>1144</v>
      </c>
      <c r="Z65" s="96" t="e">
        <f>COUNTIF(#REF!,【選択肢】!U65)</f>
        <v>#REF!</v>
      </c>
      <c r="AB65" s="703"/>
    </row>
    <row r="66" spans="20:28" ht="18" customHeight="1" x14ac:dyDescent="0.15">
      <c r="T66" s="290">
        <f>'別紙1 活動計画書'!O149</f>
        <v>0</v>
      </c>
      <c r="U66" s="292">
        <v>59</v>
      </c>
      <c r="V66" s="86" t="s">
        <v>322</v>
      </c>
      <c r="W66" s="86" t="s">
        <v>362</v>
      </c>
      <c r="X66" s="86" t="s">
        <v>362</v>
      </c>
      <c r="Y66" s="86" t="s">
        <v>373</v>
      </c>
      <c r="Z66" s="96" t="e">
        <f>COUNTIF(#REF!,【選択肢】!U66)</f>
        <v>#REF!</v>
      </c>
      <c r="AB66" s="104"/>
    </row>
    <row r="67" spans="20:28" ht="18" customHeight="1" x14ac:dyDescent="0.15">
      <c r="T67" s="290">
        <f>'別紙1 活動計画書'!O151</f>
        <v>0</v>
      </c>
      <c r="U67" s="292">
        <v>60</v>
      </c>
      <c r="V67" s="86" t="s">
        <v>322</v>
      </c>
      <c r="W67" s="86" t="s">
        <v>362</v>
      </c>
      <c r="X67" s="86" t="s">
        <v>362</v>
      </c>
      <c r="Y67" s="86" t="s">
        <v>1134</v>
      </c>
      <c r="Z67" s="96" t="e">
        <f>COUNTIF(#REF!,【選択肢】!U67)</f>
        <v>#REF!</v>
      </c>
      <c r="AB67" s="104"/>
    </row>
    <row r="68" spans="20:28" ht="18" customHeight="1" x14ac:dyDescent="0.15">
      <c r="T68" s="290" t="str">
        <f>IF(COUNTIF('別紙1 活動計画書'!$D$175:$D$185,G3),"○","")</f>
        <v/>
      </c>
      <c r="U68" s="292">
        <v>61</v>
      </c>
      <c r="V68" s="86" t="s">
        <v>375</v>
      </c>
      <c r="W68" s="86" t="s">
        <v>169</v>
      </c>
      <c r="X68" s="86" t="s">
        <v>44</v>
      </c>
      <c r="Y68" s="86" t="s">
        <v>376</v>
      </c>
      <c r="Z68" s="96" t="e">
        <f>COUNTIF(#REF!,【選択肢】!U68)</f>
        <v>#REF!</v>
      </c>
      <c r="AB68" s="104"/>
    </row>
    <row r="69" spans="20:28" ht="18" customHeight="1" x14ac:dyDescent="0.15">
      <c r="T69" s="290" t="str">
        <f>IF(COUNTIF('別紙1 活動計画書'!$D$175:$D$185,#REF!),"○","")</f>
        <v/>
      </c>
      <c r="U69" s="292">
        <v>62</v>
      </c>
      <c r="V69" s="86" t="s">
        <v>375</v>
      </c>
      <c r="W69" s="86" t="s">
        <v>169</v>
      </c>
      <c r="X69" s="86" t="s">
        <v>44</v>
      </c>
      <c r="Y69" s="86" t="s">
        <v>378</v>
      </c>
      <c r="Z69" s="96" t="e">
        <f>COUNTIF(#REF!,【選択肢】!U69)</f>
        <v>#REF!</v>
      </c>
      <c r="AB69" s="104"/>
    </row>
    <row r="70" spans="20:28" ht="18" customHeight="1" x14ac:dyDescent="0.15">
      <c r="T70" s="290" t="str">
        <f>IF(COUNTIF('別紙1 活動計画書'!$D$175:$D$185,G4),"○","")</f>
        <v/>
      </c>
      <c r="U70" s="292">
        <v>63</v>
      </c>
      <c r="V70" s="86" t="s">
        <v>375</v>
      </c>
      <c r="W70" s="86" t="s">
        <v>169</v>
      </c>
      <c r="X70" s="86" t="s">
        <v>45</v>
      </c>
      <c r="Y70" s="86" t="s">
        <v>380</v>
      </c>
      <c r="Z70" s="96" t="e">
        <f>COUNTIF(#REF!,【選択肢】!U70)</f>
        <v>#REF!</v>
      </c>
      <c r="AB70" s="104"/>
    </row>
    <row r="71" spans="20:28" ht="18" customHeight="1" x14ac:dyDescent="0.15">
      <c r="T71" s="290" t="str">
        <f>IF(COUNTIF('別紙1 活動計画書'!$D$175:$D$185,#REF!),"○","")</f>
        <v/>
      </c>
      <c r="U71" s="292">
        <v>64</v>
      </c>
      <c r="V71" s="86" t="s">
        <v>375</v>
      </c>
      <c r="W71" s="86" t="s">
        <v>169</v>
      </c>
      <c r="X71" s="86" t="s">
        <v>45</v>
      </c>
      <c r="Y71" s="86" t="s">
        <v>382</v>
      </c>
      <c r="Z71" s="96" t="e">
        <f>COUNTIF(#REF!,【選択肢】!U71)</f>
        <v>#REF!</v>
      </c>
      <c r="AB71" s="104"/>
    </row>
    <row r="72" spans="20:28" ht="18.75" x14ac:dyDescent="0.15">
      <c r="T72" s="290" t="str">
        <f>IF(COUNTIF('別紙1 活動計画書'!$D$175:$D$185,G5),"○","")</f>
        <v/>
      </c>
      <c r="U72" s="292">
        <v>65</v>
      </c>
      <c r="V72" s="86" t="s">
        <v>375</v>
      </c>
      <c r="W72" s="86" t="s">
        <v>169</v>
      </c>
      <c r="X72" s="86" t="s">
        <v>46</v>
      </c>
      <c r="Y72" s="86" t="s">
        <v>384</v>
      </c>
      <c r="Z72" s="96" t="e">
        <f>COUNTIF(#REF!,【選択肢】!U72)</f>
        <v>#REF!</v>
      </c>
    </row>
    <row r="73" spans="20:28" ht="18.75" x14ac:dyDescent="0.15">
      <c r="T73" s="290" t="str">
        <f>IF(COUNTIF('別紙1 活動計画書'!$D$175:$D$185,#REF!),"○","")</f>
        <v/>
      </c>
      <c r="U73" s="334">
        <v>66</v>
      </c>
      <c r="V73" s="100" t="s">
        <v>375</v>
      </c>
      <c r="W73" s="100" t="s">
        <v>169</v>
      </c>
      <c r="X73" s="100" t="s">
        <v>46</v>
      </c>
      <c r="Y73" s="100" t="s">
        <v>386</v>
      </c>
      <c r="Z73" s="96" t="e">
        <f>COUNTIF(#REF!,【選択肢】!U73)</f>
        <v>#REF!</v>
      </c>
    </row>
    <row r="74" spans="20:28" x14ac:dyDescent="0.15">
      <c r="T74" s="702" t="s">
        <v>240</v>
      </c>
      <c r="U74" s="687">
        <v>100</v>
      </c>
      <c r="V74" s="106" t="s">
        <v>272</v>
      </c>
      <c r="W74" s="106" t="s">
        <v>169</v>
      </c>
      <c r="X74" s="106" t="s">
        <v>44</v>
      </c>
      <c r="Y74" s="106" t="s">
        <v>1193</v>
      </c>
      <c r="Z74" s="106"/>
    </row>
    <row r="75" spans="20:28" x14ac:dyDescent="0.15">
      <c r="T75" s="702" t="s">
        <v>240</v>
      </c>
      <c r="U75" s="700">
        <v>101</v>
      </c>
      <c r="V75" s="701" t="s">
        <v>272</v>
      </c>
      <c r="W75" s="701" t="s">
        <v>169</v>
      </c>
      <c r="X75" s="701" t="s">
        <v>45</v>
      </c>
      <c r="Y75" s="701" t="s">
        <v>1194</v>
      </c>
      <c r="Z75" s="106"/>
    </row>
    <row r="76" spans="20:28" x14ac:dyDescent="0.15">
      <c r="T76" s="702" t="s">
        <v>240</v>
      </c>
      <c r="U76" s="700">
        <v>103</v>
      </c>
      <c r="V76" s="701" t="s">
        <v>375</v>
      </c>
      <c r="W76" s="701" t="s">
        <v>169</v>
      </c>
      <c r="X76" s="701" t="s">
        <v>44</v>
      </c>
      <c r="Y76" s="701" t="s">
        <v>1187</v>
      </c>
      <c r="Z76" s="106"/>
    </row>
    <row r="77" spans="20:28" x14ac:dyDescent="0.15">
      <c r="T77" s="702" t="s">
        <v>240</v>
      </c>
      <c r="U77" s="700">
        <v>104</v>
      </c>
      <c r="V77" s="701" t="s">
        <v>375</v>
      </c>
      <c r="W77" s="701" t="s">
        <v>169</v>
      </c>
      <c r="X77" s="701" t="s">
        <v>44</v>
      </c>
      <c r="Y77" s="701" t="s">
        <v>1195</v>
      </c>
      <c r="Z77" s="106"/>
    </row>
    <row r="78" spans="20:28" x14ac:dyDescent="0.15">
      <c r="T78" s="702" t="s">
        <v>240</v>
      </c>
      <c r="U78" s="700">
        <v>105</v>
      </c>
      <c r="V78" s="701" t="s">
        <v>375</v>
      </c>
      <c r="W78" s="701" t="s">
        <v>169</v>
      </c>
      <c r="X78" s="701" t="s">
        <v>285</v>
      </c>
      <c r="Y78" s="701" t="s">
        <v>1192</v>
      </c>
      <c r="Z78" s="106"/>
    </row>
    <row r="79" spans="20:28" x14ac:dyDescent="0.15">
      <c r="T79" s="702" t="s">
        <v>240</v>
      </c>
      <c r="U79" s="700">
        <v>106</v>
      </c>
      <c r="V79" s="701" t="s">
        <v>375</v>
      </c>
      <c r="W79" s="701" t="s">
        <v>169</v>
      </c>
      <c r="X79" s="701" t="s">
        <v>285</v>
      </c>
      <c r="Y79" s="701" t="s">
        <v>1191</v>
      </c>
      <c r="Z79" s="106"/>
    </row>
    <row r="80" spans="20:28" x14ac:dyDescent="0.15">
      <c r="T80" s="702" t="s">
        <v>240</v>
      </c>
      <c r="U80" s="700">
        <v>107</v>
      </c>
      <c r="V80" s="701" t="s">
        <v>375</v>
      </c>
      <c r="W80" s="701" t="s">
        <v>169</v>
      </c>
      <c r="X80" s="701" t="s">
        <v>44</v>
      </c>
      <c r="Y80" s="701" t="s">
        <v>1189</v>
      </c>
      <c r="Z80" s="106"/>
    </row>
    <row r="81" spans="20:26" x14ac:dyDescent="0.15">
      <c r="T81" s="702" t="s">
        <v>240</v>
      </c>
      <c r="U81" s="700">
        <v>108</v>
      </c>
      <c r="V81" s="701" t="s">
        <v>375</v>
      </c>
      <c r="W81" s="701" t="s">
        <v>169</v>
      </c>
      <c r="X81" s="701" t="s">
        <v>44</v>
      </c>
      <c r="Y81" s="701" t="s">
        <v>1196</v>
      </c>
      <c r="Z81" s="106"/>
    </row>
    <row r="82" spans="20:26" x14ac:dyDescent="0.15">
      <c r="T82" s="702" t="s">
        <v>240</v>
      </c>
      <c r="U82" s="700"/>
      <c r="V82" s="701"/>
      <c r="W82" s="701"/>
      <c r="X82" s="701"/>
      <c r="Y82" s="701"/>
      <c r="Z82" s="106"/>
    </row>
    <row r="83" spans="20:26" x14ac:dyDescent="0.15">
      <c r="T83" s="702" t="s">
        <v>240</v>
      </c>
      <c r="U83" s="700"/>
      <c r="V83" s="701"/>
      <c r="W83" s="701"/>
      <c r="X83" s="701"/>
      <c r="Y83" s="701"/>
      <c r="Z83" s="106"/>
    </row>
    <row r="84" spans="20:26" x14ac:dyDescent="0.15">
      <c r="T84" s="702" t="s">
        <v>240</v>
      </c>
      <c r="U84" s="700"/>
      <c r="V84" s="701"/>
      <c r="W84" s="701"/>
      <c r="X84" s="701"/>
      <c r="Y84" s="701"/>
      <c r="Z84" s="106"/>
    </row>
    <row r="85" spans="20:26" x14ac:dyDescent="0.15">
      <c r="T85" s="702" t="s">
        <v>240</v>
      </c>
      <c r="U85" s="700"/>
      <c r="V85" s="701"/>
      <c r="W85" s="701"/>
      <c r="X85" s="701"/>
      <c r="Y85" s="701"/>
      <c r="Z85" s="106"/>
    </row>
    <row r="86" spans="20:26" x14ac:dyDescent="0.15">
      <c r="T86" s="702" t="s">
        <v>240</v>
      </c>
      <c r="U86" s="700"/>
      <c r="V86" s="701"/>
      <c r="W86" s="701"/>
      <c r="X86" s="701"/>
      <c r="Y86" s="701"/>
      <c r="Z86" s="106"/>
    </row>
    <row r="87" spans="20:26" x14ac:dyDescent="0.15">
      <c r="T87" s="702" t="s">
        <v>240</v>
      </c>
      <c r="U87" s="700"/>
      <c r="V87" s="701"/>
      <c r="W87" s="701"/>
      <c r="X87" s="701"/>
      <c r="Y87" s="701"/>
      <c r="Z87" s="106"/>
    </row>
    <row r="88" spans="20:26" x14ac:dyDescent="0.15">
      <c r="T88" s="702" t="s">
        <v>240</v>
      </c>
      <c r="U88" s="700"/>
      <c r="V88" s="701"/>
      <c r="W88" s="701"/>
      <c r="X88" s="701"/>
      <c r="Y88" s="701"/>
      <c r="Z88" s="106"/>
    </row>
    <row r="89" spans="20:26" x14ac:dyDescent="0.15">
      <c r="T89" s="702" t="s">
        <v>240</v>
      </c>
      <c r="U89" s="688"/>
      <c r="V89" s="107"/>
      <c r="W89" s="107"/>
      <c r="X89" s="107"/>
      <c r="Y89" s="107"/>
      <c r="Z89" s="106"/>
    </row>
    <row r="90" spans="20:26" x14ac:dyDescent="0.15">
      <c r="U90" s="108"/>
      <c r="V90" s="108"/>
      <c r="W90" s="108" t="s">
        <v>388</v>
      </c>
      <c r="X90" s="108"/>
      <c r="Y90" s="108"/>
      <c r="Z90" s="109"/>
    </row>
    <row r="104" spans="21:25" x14ac:dyDescent="0.15">
      <c r="U104" s="110" t="s">
        <v>1178</v>
      </c>
    </row>
    <row r="105" spans="21:25" x14ac:dyDescent="0.15">
      <c r="U105" s="692">
        <f t="array" ref="U105">IFERROR(INDEX($U$3:$Y$89, SMALL(IF($T$3:$T$89="○", ROW($T$3:$T$89)-ROW($T$3)+1), ROW(A1)), COLUMNS($U$3:U3)), "")</f>
        <v>200</v>
      </c>
      <c r="V105" s="692" t="str">
        <f t="array" ref="V105">IFERROR(INDEX($U$3:$Y$89, SMALL(IF($T$3:$T$89="○", ROW($T$3:$T$89)-ROW($T$3)+1), ROW(B1)), COLUMNS($U$3:V3)), "")</f>
        <v>-</v>
      </c>
      <c r="W105" s="692" t="str">
        <f t="array" ref="W105">IFERROR(INDEX($U$3:$Y$89, SMALL(IF($T$3:$T$89="○", ROW($T$3:$T$89)-ROW($T$3)+1), ROW(C1)), COLUMNS($U$3:W3)), "")</f>
        <v>事務処理</v>
      </c>
      <c r="X105" s="692" t="str">
        <f t="array" ref="X105">IFERROR(INDEX($U$3:$Y$89, SMALL(IF($T$3:$T$89="○", ROW($T$3:$T$89)-ROW($T$3)+1), ROW(D1)), COLUMNS($U$3:X3)), "")</f>
        <v>事務処理</v>
      </c>
      <c r="Y105" s="692" t="str">
        <f t="array" ref="Y105">IFERROR(INDEX($U$3:$Y$89, SMALL(IF($T$3:$T$89="○", ROW($T$3:$T$89)-ROW($T$3)+1), ROW(E1)), COLUMNS($U$3:Y3)), "")</f>
        <v>200 事務処理</v>
      </c>
    </row>
    <row r="106" spans="21:25" x14ac:dyDescent="0.15">
      <c r="U106" s="692">
        <f t="array" ref="U106">IFERROR(INDEX($U$3:$Y$89, SMALL(IF($T$3:$T$89="○", ROW($T$3:$T$89)-ROW($T$3)+1), ROW(A2)), COLUMNS($U$3:U4)), "")</f>
        <v>300</v>
      </c>
      <c r="V106" s="692" t="str">
        <f t="array" ref="V106">IFERROR(INDEX($U$3:$Y$89, SMALL(IF($T$3:$T$89="○", ROW($T$3:$T$89)-ROW($T$3)+1), ROW(B2)), COLUMNS($U$3:V4)), "")</f>
        <v>-</v>
      </c>
      <c r="W106" s="692" t="str">
        <f t="array" ref="W106">IFERROR(INDEX($U$3:$Y$89, SMALL(IF($T$3:$T$89="○", ROW($T$3:$T$89)-ROW($T$3)+1), ROW(C2)), COLUMNS($U$3:W4)), "")</f>
        <v>会議</v>
      </c>
      <c r="X106" s="692" t="str">
        <f t="array" ref="X106">IFERROR(INDEX($U$3:$Y$89, SMALL(IF($T$3:$T$89="○", ROW($T$3:$T$89)-ROW($T$3)+1), ROW(D2)), COLUMNS($U$3:X4)), "")</f>
        <v>会議</v>
      </c>
      <c r="Y106" s="692" t="str">
        <f t="array" ref="Y106">IFERROR(INDEX($U$3:$Y$89, SMALL(IF($T$3:$T$89="○", ROW($T$3:$T$89)-ROW($T$3)+1), ROW(E2)), COLUMNS($U$3:Y4)), "")</f>
        <v>300 会議</v>
      </c>
    </row>
    <row r="107" spans="21:25" x14ac:dyDescent="0.15">
      <c r="U107" s="692">
        <f t="array" ref="U107">IFERROR(INDEX($U$3:$Y$89, SMALL(IF($T$3:$T$89="○", ROW($T$3:$T$89)-ROW($T$3)+1), ROW(A3)), COLUMNS($U$3:U5)), "")</f>
        <v>3</v>
      </c>
      <c r="V107" s="692" t="str">
        <f t="array" ref="V107">IFERROR(INDEX($U$3:$Y$89, SMALL(IF($T$3:$T$89="○", ROW($T$3:$T$89)-ROW($T$3)+1), ROW(B3)), COLUMNS($U$3:V5)), "")</f>
        <v>農地維持</v>
      </c>
      <c r="W107" s="692" t="str">
        <f t="array" ref="W107">IFERROR(INDEX($U$3:$Y$89, SMALL(IF($T$3:$T$89="○", ROW($T$3:$T$89)-ROW($T$3)+1), ROW(C3)), COLUMNS($U$3:W5)), "")</f>
        <v>研修</v>
      </c>
      <c r="X107" s="692" t="str">
        <f t="array" ref="X107">IFERROR(INDEX($U$3:$Y$89, SMALL(IF($T$3:$T$89="○", ROW($T$3:$T$89)-ROW($T$3)+1), ROW(D3)), COLUMNS($U$3:X5)), "")</f>
        <v>研修</v>
      </c>
      <c r="Y107" s="692" t="str">
        <f t="array" ref="Y107">IFERROR(INDEX($U$3:$Y$89, SMALL(IF($T$3:$T$89="○", ROW($T$3:$T$89)-ROW($T$3)+1), ROW(E3)), COLUMNS($U$3:Y5)), "")</f>
        <v>3 事務・組織運営等に関する研修、機械の安全使用に関する研修</v>
      </c>
    </row>
    <row r="108" spans="21:25" x14ac:dyDescent="0.15">
      <c r="U108" s="692">
        <f t="array" ref="U108">IFERROR(INDEX($U$3:$Y$89, SMALL(IF($T$3:$T$89="○", ROW($T$3:$T$89)-ROW($T$3)+1), ROW(A4)), COLUMNS($U$3:U6)), "")</f>
        <v>6</v>
      </c>
      <c r="V108" s="692" t="str">
        <f t="array" ref="V108">IFERROR(INDEX($U$3:$Y$89, SMALL(IF($T$3:$T$89="○", ROW($T$3:$T$89)-ROW($T$3)+1), ROW(B4)), COLUMNS($U$3:V6)), "")</f>
        <v>農地維持</v>
      </c>
      <c r="W108" s="692" t="str">
        <f t="array" ref="W108">IFERROR(INDEX($U$3:$Y$89, SMALL(IF($T$3:$T$89="○", ROW($T$3:$T$89)-ROW($T$3)+1), ROW(C4)), COLUMNS($U$3:W6)), "")</f>
        <v>実践活動</v>
      </c>
      <c r="X108" s="692" t="str">
        <f t="array" ref="X108">IFERROR(INDEX($U$3:$Y$89, SMALL(IF($T$3:$T$89="○", ROW($T$3:$T$89)-ROW($T$3)+1), ROW(D4)), COLUMNS($U$3:X6)), "")</f>
        <v>農用地</v>
      </c>
      <c r="Y108" s="692" t="str">
        <f t="array" ref="Y108">IFERROR(INDEX($U$3:$Y$89, SMALL(IF($T$3:$T$89="○", ROW($T$3:$T$89)-ROW($T$3)+1), ROW(E4)), COLUMNS($U$3:Y6)), "")</f>
        <v>6 鳥獣害防護柵等の保守管理</v>
      </c>
    </row>
    <row r="109" spans="21:25" x14ac:dyDescent="0.15">
      <c r="U109" s="692">
        <f t="array" ref="U109">IFERROR(INDEX($U$3:$Y$89, SMALL(IF($T$3:$T$89="○", ROW($T$3:$T$89)-ROW($T$3)+1), ROW(A5)), COLUMNS($U$3:U7)), "")</f>
        <v>9</v>
      </c>
      <c r="V109" s="692" t="str">
        <f t="array" ref="V109">IFERROR(INDEX($U$3:$Y$89, SMALL(IF($T$3:$T$89="○", ROW($T$3:$T$89)-ROW($T$3)+1), ROW(B5)), COLUMNS($U$3:V7)), "")</f>
        <v>農地維持</v>
      </c>
      <c r="W109" s="692" t="str">
        <f t="array" ref="W109">IFERROR(INDEX($U$3:$Y$89, SMALL(IF($T$3:$T$89="○", ROW($T$3:$T$89)-ROW($T$3)+1), ROW(C5)), COLUMNS($U$3:W7)), "")</f>
        <v>実践活動</v>
      </c>
      <c r="X109" s="692" t="str">
        <f t="array" ref="X109">IFERROR(INDEX($U$3:$Y$89, SMALL(IF($T$3:$T$89="○", ROW($T$3:$T$89)-ROW($T$3)+1), ROW(D5)), COLUMNS($U$3:X7)), "")</f>
        <v>水路</v>
      </c>
      <c r="Y109" s="692" t="str">
        <f t="array" ref="Y109">IFERROR(INDEX($U$3:$Y$89, SMALL(IF($T$3:$T$89="○", ROW($T$3:$T$89)-ROW($T$3)+1), ROW(E5)), COLUMNS($U$3:Y7)), "")</f>
        <v>9 水路附帯施設の保守管理</v>
      </c>
    </row>
    <row r="110" spans="21:25" x14ac:dyDescent="0.15">
      <c r="U110" s="692">
        <f t="array" ref="U110">IFERROR(INDEX($U$3:$Y$89, SMALL(IF($T$3:$T$89="○", ROW($T$3:$T$89)-ROW($T$3)+1), ROW(A6)), COLUMNS($U$3:U8)), "")</f>
        <v>11</v>
      </c>
      <c r="V110" s="692" t="str">
        <f t="array" ref="V110">IFERROR(INDEX($U$3:$Y$89, SMALL(IF($T$3:$T$89="○", ROW($T$3:$T$89)-ROW($T$3)+1), ROW(B6)), COLUMNS($U$3:V8)), "")</f>
        <v>農地維持</v>
      </c>
      <c r="W110" s="692" t="str">
        <f t="array" ref="W110">IFERROR(INDEX($U$3:$Y$89, SMALL(IF($T$3:$T$89="○", ROW($T$3:$T$89)-ROW($T$3)+1), ROW(C6)), COLUMNS($U$3:W8)), "")</f>
        <v>実践活動</v>
      </c>
      <c r="X110" s="692" t="str">
        <f t="array" ref="X110">IFERROR(INDEX($U$3:$Y$89, SMALL(IF($T$3:$T$89="○", ROW($T$3:$T$89)-ROW($T$3)+1), ROW(D6)), COLUMNS($U$3:X8)), "")</f>
        <v>農道</v>
      </c>
      <c r="Y110" s="692" t="str">
        <f t="array" ref="Y110">IFERROR(INDEX($U$3:$Y$89, SMALL(IF($T$3:$T$89="○", ROW($T$3:$T$89)-ROW($T$3)+1), ROW(E6)), COLUMNS($U$3:Y8)), "")</f>
        <v>11 農道側溝の泥上げ</v>
      </c>
    </row>
    <row r="111" spans="21:25" x14ac:dyDescent="0.15">
      <c r="U111" s="692">
        <f t="array" ref="U111">IFERROR(INDEX($U$3:$Y$89, SMALL(IF($T$3:$T$89="○", ROW($T$3:$T$89)-ROW($T$3)+1), ROW(A7)), COLUMNS($U$3:U9)), "")</f>
        <v>12</v>
      </c>
      <c r="V111" s="692" t="str">
        <f t="array" ref="V111">IFERROR(INDEX($U$3:$Y$89, SMALL(IF($T$3:$T$89="○", ROW($T$3:$T$89)-ROW($T$3)+1), ROW(B7)), COLUMNS($U$3:V9)), "")</f>
        <v>農地維持</v>
      </c>
      <c r="W111" s="692" t="str">
        <f t="array" ref="W111">IFERROR(INDEX($U$3:$Y$89, SMALL(IF($T$3:$T$89="○", ROW($T$3:$T$89)-ROW($T$3)+1), ROW(C7)), COLUMNS($U$3:W9)), "")</f>
        <v>実践活動</v>
      </c>
      <c r="X111" s="692" t="str">
        <f t="array" ref="X111">IFERROR(INDEX($U$3:$Y$89, SMALL(IF($T$3:$T$89="○", ROW($T$3:$T$89)-ROW($T$3)+1), ROW(D7)), COLUMNS($U$3:X9)), "")</f>
        <v>農道</v>
      </c>
      <c r="Y111" s="692" t="str">
        <f t="array" ref="Y111">IFERROR(INDEX($U$3:$Y$89, SMALL(IF($T$3:$T$89="○", ROW($T$3:$T$89)-ROW($T$3)+1), ROW(E7)), COLUMNS($U$3:Y9)), "")</f>
        <v>12 路面の維持</v>
      </c>
    </row>
    <row r="112" spans="21:25" x14ac:dyDescent="0.15">
      <c r="U112" s="692">
        <f t="array" ref="U112">IFERROR(INDEX($U$3:$Y$89, SMALL(IF($T$3:$T$89="○", ROW($T$3:$T$89)-ROW($T$3)+1), ROW(A8)), COLUMNS($U$3:U10)), "")</f>
        <v>14</v>
      </c>
      <c r="V112" s="692" t="str">
        <f t="array" ref="V112">IFERROR(INDEX($U$3:$Y$89, SMALL(IF($T$3:$T$89="○", ROW($T$3:$T$89)-ROW($T$3)+1), ROW(B8)), COLUMNS($U$3:V10)), "")</f>
        <v>農地維持</v>
      </c>
      <c r="W112" s="692" t="str">
        <f t="array" ref="W112">IFERROR(INDEX($U$3:$Y$89, SMALL(IF($T$3:$T$89="○", ROW($T$3:$T$89)-ROW($T$3)+1), ROW(C8)), COLUMNS($U$3:W10)), "")</f>
        <v>実践活動</v>
      </c>
      <c r="X112" s="692" t="str">
        <f t="array" ref="X112">IFERROR(INDEX($U$3:$Y$89, SMALL(IF($T$3:$T$89="○", ROW($T$3:$T$89)-ROW($T$3)+1), ROW(D8)), COLUMNS($U$3:X10)), "")</f>
        <v>ため池</v>
      </c>
      <c r="Y112" s="692" t="str">
        <f t="array" ref="Y112">IFERROR(INDEX($U$3:$Y$89, SMALL(IF($T$3:$T$89="○", ROW($T$3:$T$89)-ROW($T$3)+1), ROW(E8)), COLUMNS($U$3:Y10)), "")</f>
        <v>14 ため池の泥上げ</v>
      </c>
    </row>
    <row r="113" spans="21:25" x14ac:dyDescent="0.15">
      <c r="U113" s="692">
        <f t="array" ref="U113">IFERROR(INDEX($U$3:$Y$89, SMALL(IF($T$3:$T$89="○", ROW($T$3:$T$89)-ROW($T$3)+1), ROW(A9)), COLUMNS($U$3:U11)), "")</f>
        <v>15</v>
      </c>
      <c r="V113" s="692" t="str">
        <f t="array" ref="V113">IFERROR(INDEX($U$3:$Y$89, SMALL(IF($T$3:$T$89="○", ROW($T$3:$T$89)-ROW($T$3)+1), ROW(B9)), COLUMNS($U$3:V11)), "")</f>
        <v>農地維持</v>
      </c>
      <c r="W113" s="692" t="str">
        <f t="array" ref="W113">IFERROR(INDEX($U$3:$Y$89, SMALL(IF($T$3:$T$89="○", ROW($T$3:$T$89)-ROW($T$3)+1), ROW(C9)), COLUMNS($U$3:W11)), "")</f>
        <v>実践活動</v>
      </c>
      <c r="X113" s="692" t="str">
        <f t="array" ref="X113">IFERROR(INDEX($U$3:$Y$89, SMALL(IF($T$3:$T$89="○", ROW($T$3:$T$89)-ROW($T$3)+1), ROW(D9)), COLUMNS($U$3:X11)), "")</f>
        <v>ため池</v>
      </c>
      <c r="Y113" s="692" t="str">
        <f t="array" ref="Y113">IFERROR(INDEX($U$3:$Y$89, SMALL(IF($T$3:$T$89="○", ROW($T$3:$T$89)-ROW($T$3)+1), ROW(E9)), COLUMNS($U$3:Y11)), "")</f>
        <v>15 ため池附帯施設の保守管理</v>
      </c>
    </row>
    <row r="114" spans="21:25" x14ac:dyDescent="0.15">
      <c r="U114" s="692">
        <f t="array" ref="U114">IFERROR(INDEX($U$3:$Y$89, SMALL(IF($T$3:$T$89="○", ROW($T$3:$T$89)-ROW($T$3)+1), ROW(A10)), COLUMNS($U$3:U12)), "")</f>
        <v>16</v>
      </c>
      <c r="V114" s="692" t="str">
        <f t="array" ref="V114">IFERROR(INDEX($U$3:$Y$89, SMALL(IF($T$3:$T$89="○", ROW($T$3:$T$89)-ROW($T$3)+1), ROW(B10)), COLUMNS($U$3:V12)), "")</f>
        <v>農地維持</v>
      </c>
      <c r="W114" s="692" t="str">
        <f t="array" ref="W114">IFERROR(INDEX($U$3:$Y$89, SMALL(IF($T$3:$T$89="○", ROW($T$3:$T$89)-ROW($T$3)+1), ROW(C10)), COLUMNS($U$3:W12)), "")</f>
        <v>実践活動</v>
      </c>
      <c r="X114" s="692" t="str">
        <f t="array" ref="X114">IFERROR(INDEX($U$3:$Y$89, SMALL(IF($T$3:$T$89="○", ROW($T$3:$T$89)-ROW($T$3)+1), ROW(D10)), COLUMNS($U$3:X12)), "")</f>
        <v>共通</v>
      </c>
      <c r="Y114" s="692" t="str">
        <f t="array" ref="Y114">IFERROR(INDEX($U$3:$Y$89, SMALL(IF($T$3:$T$89="○", ROW($T$3:$T$89)-ROW($T$3)+1), ROW(E10)), COLUMNS($U$3:Y12)), "")</f>
        <v>16 異常気象時の対応</v>
      </c>
    </row>
    <row r="115" spans="21:25" x14ac:dyDescent="0.15">
      <c r="U115" s="692">
        <f t="array" ref="U115">IFERROR(INDEX($U$3:$Y$89, SMALL(IF($T$3:$T$89="○", ROW($T$3:$T$89)-ROW($T$3)+1), ROW(A11)), COLUMNS($U$3:U13)), "")</f>
        <v>29</v>
      </c>
      <c r="V115" s="692" t="str">
        <f t="array" ref="V115">IFERROR(INDEX($U$3:$Y$89, SMALL(IF($T$3:$T$89="○", ROW($T$3:$T$89)-ROW($T$3)+1), ROW(B11)), COLUMNS($U$3:V13)), "")</f>
        <v>共同</v>
      </c>
      <c r="W115" s="692" t="str">
        <f t="array" ref="W115">IFERROR(INDEX($U$3:$Y$89, SMALL(IF($T$3:$T$89="○", ROW($T$3:$T$89)-ROW($T$3)+1), ROW(C11)), COLUMNS($U$3:W13)), "")</f>
        <v>研修</v>
      </c>
      <c r="X115" s="692" t="str">
        <f t="array" ref="X115">IFERROR(INDEX($U$3:$Y$89, SMALL(IF($T$3:$T$89="○", ROW($T$3:$T$89)-ROW($T$3)+1), ROW(D11)), COLUMNS($U$3:X13)), "")</f>
        <v>研修</v>
      </c>
      <c r="Y115" s="692" t="str">
        <f t="array" ref="Y115">IFERROR(INDEX($U$3:$Y$89, SMALL(IF($T$3:$T$89="○", ROW($T$3:$T$89)-ROW($T$3)+1), ROW(E11)), COLUMNS($U$3:Y13)), "")</f>
        <v>29 機能診断・補修技術等に関する研修</v>
      </c>
    </row>
    <row r="116" spans="21:25" x14ac:dyDescent="0.15">
      <c r="U116" s="692">
        <f t="array" ref="U116">IFERROR(INDEX($U$3:$Y$89, SMALL(IF($T$3:$T$89="○", ROW($T$3:$T$89)-ROW($T$3)+1), ROW(A12)), COLUMNS($U$3:U14)), "")</f>
        <v>30</v>
      </c>
      <c r="V116" s="692" t="str">
        <f t="array" ref="V116">IFERROR(INDEX($U$3:$Y$89, SMALL(IF($T$3:$T$89="○", ROW($T$3:$T$89)-ROW($T$3)+1), ROW(B12)), COLUMNS($U$3:V14)), "")</f>
        <v>共同</v>
      </c>
      <c r="W116" s="692" t="str">
        <f t="array" ref="W116">IFERROR(INDEX($U$3:$Y$89, SMALL(IF($T$3:$T$89="○", ROW($T$3:$T$89)-ROW($T$3)+1), ROW(C12)), COLUMNS($U$3:W14)), "")</f>
        <v>実践活動</v>
      </c>
      <c r="X116" s="692" t="str">
        <f t="array" ref="X116">IFERROR(INDEX($U$3:$Y$89, SMALL(IF($T$3:$T$89="○", ROW($T$3:$T$89)-ROW($T$3)+1), ROW(D12)), COLUMNS($U$3:X14)), "")</f>
        <v>農用地</v>
      </c>
      <c r="Y116" s="692" t="str">
        <f t="array" ref="Y116">IFERROR(INDEX($U$3:$Y$89, SMALL(IF($T$3:$T$89="○", ROW($T$3:$T$89)-ROW($T$3)+1), ROW(E12)), COLUMNS($U$3:Y14)), "")</f>
        <v>30 農用地の軽微な補修等</v>
      </c>
    </row>
    <row r="117" spans="21:25" x14ac:dyDescent="0.15">
      <c r="U117" s="692">
        <f t="array" ref="U117">IFERROR(INDEX($U$3:$Y$89, SMALL(IF($T$3:$T$89="○", ROW($T$3:$T$89)-ROW($T$3)+1), ROW(A13)), COLUMNS($U$3:U15)), "")</f>
        <v>31</v>
      </c>
      <c r="V117" s="692" t="str">
        <f t="array" ref="V117">IFERROR(INDEX($U$3:$Y$89, SMALL(IF($T$3:$T$89="○", ROW($T$3:$T$89)-ROW($T$3)+1), ROW(B13)), COLUMNS($U$3:V15)), "")</f>
        <v>共同</v>
      </c>
      <c r="W117" s="692" t="str">
        <f t="array" ref="W117">IFERROR(INDEX($U$3:$Y$89, SMALL(IF($T$3:$T$89="○", ROW($T$3:$T$89)-ROW($T$3)+1), ROW(C13)), COLUMNS($U$3:W15)), "")</f>
        <v>実践活動</v>
      </c>
      <c r="X117" s="692" t="str">
        <f t="array" ref="X117">IFERROR(INDEX($U$3:$Y$89, SMALL(IF($T$3:$T$89="○", ROW($T$3:$T$89)-ROW($T$3)+1), ROW(D13)), COLUMNS($U$3:X15)), "")</f>
        <v>水路</v>
      </c>
      <c r="Y117" s="692" t="str">
        <f t="array" ref="Y117">IFERROR(INDEX($U$3:$Y$89, SMALL(IF($T$3:$T$89="○", ROW($T$3:$T$89)-ROW($T$3)+1), ROW(E13)), COLUMNS($U$3:Y15)), "")</f>
        <v>31 水路の軽微な補修等</v>
      </c>
    </row>
    <row r="118" spans="21:25" x14ac:dyDescent="0.15">
      <c r="U118" s="692">
        <f t="array" ref="U118">IFERROR(INDEX($U$3:$Y$89, SMALL(IF($T$3:$T$89="○", ROW($T$3:$T$89)-ROW($T$3)+1), ROW(A14)), COLUMNS($U$3:U16)), "")</f>
        <v>32</v>
      </c>
      <c r="V118" s="692" t="str">
        <f t="array" ref="V118">IFERROR(INDEX($U$3:$Y$89, SMALL(IF($T$3:$T$89="○", ROW($T$3:$T$89)-ROW($T$3)+1), ROW(B14)), COLUMNS($U$3:V16)), "")</f>
        <v>共同</v>
      </c>
      <c r="W118" s="692" t="str">
        <f t="array" ref="W118">IFERROR(INDEX($U$3:$Y$89, SMALL(IF($T$3:$T$89="○", ROW($T$3:$T$89)-ROW($T$3)+1), ROW(C14)), COLUMNS($U$3:W16)), "")</f>
        <v>実践活動</v>
      </c>
      <c r="X118" s="692" t="str">
        <f t="array" ref="X118">IFERROR(INDEX($U$3:$Y$89, SMALL(IF($T$3:$T$89="○", ROW($T$3:$T$89)-ROW($T$3)+1), ROW(D14)), COLUMNS($U$3:X16)), "")</f>
        <v>農道</v>
      </c>
      <c r="Y118" s="692" t="str">
        <f t="array" ref="Y118">IFERROR(INDEX($U$3:$Y$89, SMALL(IF($T$3:$T$89="○", ROW($T$3:$T$89)-ROW($T$3)+1), ROW(E14)), COLUMNS($U$3:Y16)), "")</f>
        <v>32 農道の軽微な補修等</v>
      </c>
    </row>
    <row r="119" spans="21:25" x14ac:dyDescent="0.15">
      <c r="U119" s="692">
        <f t="array" ref="U119">IFERROR(INDEX($U$3:$Y$89, SMALL(IF($T$3:$T$89="○", ROW($T$3:$T$89)-ROW($T$3)+1), ROW(A15)), COLUMNS($U$3:U17)), "")</f>
        <v>33</v>
      </c>
      <c r="V119" s="692" t="str">
        <f t="array" ref="V119">IFERROR(INDEX($U$3:$Y$89, SMALL(IF($T$3:$T$89="○", ROW($T$3:$T$89)-ROW($T$3)+1), ROW(B15)), COLUMNS($U$3:V17)), "")</f>
        <v>共同</v>
      </c>
      <c r="W119" s="692" t="str">
        <f t="array" ref="W119">IFERROR(INDEX($U$3:$Y$89, SMALL(IF($T$3:$T$89="○", ROW($T$3:$T$89)-ROW($T$3)+1), ROW(C15)), COLUMNS($U$3:W17)), "")</f>
        <v>実践活動</v>
      </c>
      <c r="X119" s="692" t="str">
        <f t="array" ref="X119">IFERROR(INDEX($U$3:$Y$89, SMALL(IF($T$3:$T$89="○", ROW($T$3:$T$89)-ROW($T$3)+1), ROW(D15)), COLUMNS($U$3:X17)), "")</f>
        <v>ため池</v>
      </c>
      <c r="Y119" s="692" t="str">
        <f t="array" ref="Y119">IFERROR(INDEX($U$3:$Y$89, SMALL(IF($T$3:$T$89="○", ROW($T$3:$T$89)-ROW($T$3)+1), ROW(E15)), COLUMNS($U$3:Y17)), "")</f>
        <v>33 ため池の軽微な補修等</v>
      </c>
    </row>
    <row r="120" spans="21:25" x14ac:dyDescent="0.15">
      <c r="U120" s="692">
        <f t="array" ref="U120">IFERROR(INDEX($U$3:$Y$89, SMALL(IF($T$3:$T$89="○", ROW($T$3:$T$89)-ROW($T$3)+1), ROW(A16)), COLUMNS($U$3:U18)), "")</f>
        <v>100</v>
      </c>
      <c r="V120" s="692" t="str">
        <f t="array" ref="V120">IFERROR(INDEX($U$3:$Y$89, SMALL(IF($T$3:$T$89="○", ROW($T$3:$T$89)-ROW($T$3)+1), ROW(B16)), COLUMNS($U$3:V18)), "")</f>
        <v>農地維持</v>
      </c>
      <c r="W120" s="692" t="str">
        <f t="array" ref="W120">IFERROR(INDEX($U$3:$Y$89, SMALL(IF($T$3:$T$89="○", ROW($T$3:$T$89)-ROW($T$3)+1), ROW(C16)), COLUMNS($U$3:W18)), "")</f>
        <v>実践活動</v>
      </c>
      <c r="X120" s="692" t="str">
        <f t="array" ref="X120">IFERROR(INDEX($U$3:$Y$89, SMALL(IF($T$3:$T$89="○", ROW($T$3:$T$89)-ROW($T$3)+1), ROW(D16)), COLUMNS($U$3:X18)), "")</f>
        <v>水路</v>
      </c>
      <c r="Y120" s="692" t="str">
        <f t="array" ref="Y120">IFERROR(INDEX($U$3:$Y$89, SMALL(IF($T$3:$T$89="○", ROW($T$3:$T$89)-ROW($T$3)+1), ROW(E16)), COLUMNS($U$3:Y18)), "")</f>
        <v>100 除排雪</v>
      </c>
    </row>
    <row r="121" spans="21:25" x14ac:dyDescent="0.15">
      <c r="U121" s="692">
        <f t="array" ref="U121">IFERROR(INDEX($U$3:$Y$89, SMALL(IF($T$3:$T$89="○", ROW($T$3:$T$89)-ROW($T$3)+1), ROW(A17)), COLUMNS($U$3:U19)), "")</f>
        <v>101</v>
      </c>
      <c r="V121" s="692" t="str">
        <f t="array" ref="V121">IFERROR(INDEX($U$3:$Y$89, SMALL(IF($T$3:$T$89="○", ROW($T$3:$T$89)-ROW($T$3)+1), ROW(B17)), COLUMNS($U$3:V19)), "")</f>
        <v>農地維持</v>
      </c>
      <c r="W121" s="692" t="str">
        <f t="array" ref="W121">IFERROR(INDEX($U$3:$Y$89, SMALL(IF($T$3:$T$89="○", ROW($T$3:$T$89)-ROW($T$3)+1), ROW(C17)), COLUMNS($U$3:W19)), "")</f>
        <v>実践活動</v>
      </c>
      <c r="X121" s="692" t="str">
        <f t="array" ref="X121">IFERROR(INDEX($U$3:$Y$89, SMALL(IF($T$3:$T$89="○", ROW($T$3:$T$89)-ROW($T$3)+1), ROW(D17)), COLUMNS($U$3:X19)), "")</f>
        <v>農道</v>
      </c>
      <c r="Y121" s="692" t="str">
        <f t="array" ref="Y121">IFERROR(INDEX($U$3:$Y$89, SMALL(IF($T$3:$T$89="○", ROW($T$3:$T$89)-ROW($T$3)+1), ROW(E17)), COLUMNS($U$3:Y19)), "")</f>
        <v>101 除排雪</v>
      </c>
    </row>
    <row r="122" spans="21:25" x14ac:dyDescent="0.15">
      <c r="U122" s="692">
        <f t="array" ref="U122">IFERROR(INDEX($U$3:$Y$89, SMALL(IF($T$3:$T$89="○", ROW($T$3:$T$89)-ROW($T$3)+1), ROW(A18)), COLUMNS($U$3:U20)), "")</f>
        <v>103</v>
      </c>
      <c r="V122" s="692" t="str">
        <f t="array" ref="V122">IFERROR(INDEX($U$3:$Y$89, SMALL(IF($T$3:$T$89="○", ROW($T$3:$T$89)-ROW($T$3)+1), ROW(B18)), COLUMNS($U$3:V20)), "")</f>
        <v>長寿命化</v>
      </c>
      <c r="W122" s="692" t="str">
        <f t="array" ref="W122">IFERROR(INDEX($U$3:$Y$89, SMALL(IF($T$3:$T$89="○", ROW($T$3:$T$89)-ROW($T$3)+1), ROW(C18)), COLUMNS($U$3:W20)), "")</f>
        <v>実践活動</v>
      </c>
      <c r="X122" s="692" t="str">
        <f t="array" ref="X122">IFERROR(INDEX($U$3:$Y$89, SMALL(IF($T$3:$T$89="○", ROW($T$3:$T$89)-ROW($T$3)+1), ROW(D18)), COLUMNS($U$3:X20)), "")</f>
        <v>水路</v>
      </c>
      <c r="Y122" s="692" t="str">
        <f t="array" ref="Y122">IFERROR(INDEX($U$3:$Y$89, SMALL(IF($T$3:$T$89="○", ROW($T$3:$T$89)-ROW($T$3)+1), ROW(E18)), COLUMNS($U$3:Y20)), "")</f>
        <v>103 空気弁・仕切弁の補修</v>
      </c>
    </row>
    <row r="123" spans="21:25" x14ac:dyDescent="0.15">
      <c r="U123" s="692">
        <f t="array" ref="U123">IFERROR(INDEX($U$3:$Y$89, SMALL(IF($T$3:$T$89="○", ROW($T$3:$T$89)-ROW($T$3)+1), ROW(A19)), COLUMNS($U$3:U21)), "")</f>
        <v>104</v>
      </c>
      <c r="V123" s="692" t="str">
        <f t="array" ref="V123">IFERROR(INDEX($U$3:$Y$89, SMALL(IF($T$3:$T$89="○", ROW($T$3:$T$89)-ROW($T$3)+1), ROW(B19)), COLUMNS($U$3:V21)), "")</f>
        <v>長寿命化</v>
      </c>
      <c r="W123" s="692" t="str">
        <f t="array" ref="W123">IFERROR(INDEX($U$3:$Y$89, SMALL(IF($T$3:$T$89="○", ROW($T$3:$T$89)-ROW($T$3)+1), ROW(C19)), COLUMNS($U$3:W21)), "")</f>
        <v>実践活動</v>
      </c>
      <c r="X123" s="692" t="str">
        <f t="array" ref="X123">IFERROR(INDEX($U$3:$Y$89, SMALL(IF($T$3:$T$89="○", ROW($T$3:$T$89)-ROW($T$3)+1), ROW(D19)), COLUMNS($U$3:X21)), "")</f>
        <v>水路</v>
      </c>
      <c r="Y123" s="692" t="str">
        <f t="array" ref="Y123">IFERROR(INDEX($U$3:$Y$89, SMALL(IF($T$3:$T$89="○", ROW($T$3:$T$89)-ROW($T$3)+1), ROW(E19)), COLUMNS($U$3:Y21)), "")</f>
        <v>104 空気弁・仕切弁の更新等</v>
      </c>
    </row>
    <row r="124" spans="21:25" x14ac:dyDescent="0.15">
      <c r="U124" s="692">
        <f t="array" ref="U124">IFERROR(INDEX($U$3:$Y$89, SMALL(IF($T$3:$T$89="○", ROW($T$3:$T$89)-ROW($T$3)+1), ROW(A20)), COLUMNS($U$3:U22)), "")</f>
        <v>105</v>
      </c>
      <c r="V124" s="692" t="str">
        <f t="array" ref="V124">IFERROR(INDEX($U$3:$Y$89, SMALL(IF($T$3:$T$89="○", ROW($T$3:$T$89)-ROW($T$3)+1), ROW(B20)), COLUMNS($U$3:V22)), "")</f>
        <v>長寿命化</v>
      </c>
      <c r="W124" s="692" t="str">
        <f t="array" ref="W124">IFERROR(INDEX($U$3:$Y$89, SMALL(IF($T$3:$T$89="○", ROW($T$3:$T$89)-ROW($T$3)+1), ROW(C20)), COLUMNS($U$3:W22)), "")</f>
        <v>実践活動</v>
      </c>
      <c r="X124" s="692" t="str">
        <f t="array" ref="X124">IFERROR(INDEX($U$3:$Y$89, SMALL(IF($T$3:$T$89="○", ROW($T$3:$T$89)-ROW($T$3)+1), ROW(D20)), COLUMNS($U$3:X22)), "")</f>
        <v>農用地</v>
      </c>
      <c r="Y124" s="692" t="str">
        <f t="array" ref="Y124">IFERROR(INDEX($U$3:$Y$89, SMALL(IF($T$3:$T$89="○", ROW($T$3:$T$89)-ROW($T$3)+1), ROW(E20)), COLUMNS($U$3:Y22)), "")</f>
        <v>105 農地に係る施設の補修</v>
      </c>
    </row>
    <row r="125" spans="21:25" x14ac:dyDescent="0.15">
      <c r="U125" s="692">
        <f t="array" ref="U125">IFERROR(INDEX($U$3:$Y$89, SMALL(IF($T$3:$T$89="○", ROW($T$3:$T$89)-ROW($T$3)+1), ROW(A21)), COLUMNS($U$3:U23)), "")</f>
        <v>106</v>
      </c>
      <c r="V125" s="692" t="str">
        <f t="array" ref="V125">IFERROR(INDEX($U$3:$Y$89, SMALL(IF($T$3:$T$89="○", ROW($T$3:$T$89)-ROW($T$3)+1), ROW(B21)), COLUMNS($U$3:V23)), "")</f>
        <v>長寿命化</v>
      </c>
      <c r="W125" s="692" t="str">
        <f t="array" ref="W125">IFERROR(INDEX($U$3:$Y$89, SMALL(IF($T$3:$T$89="○", ROW($T$3:$T$89)-ROW($T$3)+1), ROW(C21)), COLUMNS($U$3:W23)), "")</f>
        <v>実践活動</v>
      </c>
      <c r="X125" s="692" t="str">
        <f t="array" ref="X125">IFERROR(INDEX($U$3:$Y$89, SMALL(IF($T$3:$T$89="○", ROW($T$3:$T$89)-ROW($T$3)+1), ROW(D21)), COLUMNS($U$3:X23)), "")</f>
        <v>農用地</v>
      </c>
      <c r="Y125" s="692" t="str">
        <f t="array" ref="Y125">IFERROR(INDEX($U$3:$Y$89, SMALL(IF($T$3:$T$89="○", ROW($T$3:$T$89)-ROW($T$3)+1), ROW(E21)), COLUMNS($U$3:Y23)), "")</f>
        <v>106 農地に係る施設の更新等</v>
      </c>
    </row>
    <row r="126" spans="21:25" x14ac:dyDescent="0.15">
      <c r="U126" s="692">
        <f t="array" ref="U126">IFERROR(INDEX($U$3:$Y$89, SMALL(IF($T$3:$T$89="○", ROW($T$3:$T$89)-ROW($T$3)+1), ROW(A22)), COLUMNS($U$3:U24)), "")</f>
        <v>107</v>
      </c>
      <c r="V126" s="692" t="str">
        <f t="array" ref="V126">IFERROR(INDEX($U$3:$Y$89, SMALL(IF($T$3:$T$89="○", ROW($T$3:$T$89)-ROW($T$3)+1), ROW(B22)), COLUMNS($U$3:V24)), "")</f>
        <v>長寿命化</v>
      </c>
      <c r="W126" s="692" t="str">
        <f t="array" ref="W126">IFERROR(INDEX($U$3:$Y$89, SMALL(IF($T$3:$T$89="○", ROW($T$3:$T$89)-ROW($T$3)+1), ROW(C22)), COLUMNS($U$3:W24)), "")</f>
        <v>実践活動</v>
      </c>
      <c r="X126" s="692" t="str">
        <f t="array" ref="X126">IFERROR(INDEX($U$3:$Y$89, SMALL(IF($T$3:$T$89="○", ROW($T$3:$T$89)-ROW($T$3)+1), ROW(D22)), COLUMNS($U$3:X24)), "")</f>
        <v>水路</v>
      </c>
      <c r="Y126" s="692" t="str">
        <f t="array" ref="Y126">IFERROR(INDEX($U$3:$Y$89, SMALL(IF($T$3:$T$89="○", ROW($T$3:$T$89)-ROW($T$3)+1), ROW(E22)), COLUMNS($U$3:Y24)), "")</f>
        <v>107 排水路法面の補修</v>
      </c>
    </row>
    <row r="127" spans="21:25" x14ac:dyDescent="0.15">
      <c r="U127" s="692">
        <f t="array" ref="U127">IFERROR(INDEX($U$3:$Y$89, SMALL(IF($T$3:$T$89="○", ROW($T$3:$T$89)-ROW($T$3)+1), ROW(A23)), COLUMNS($U$3:U25)), "")</f>
        <v>108</v>
      </c>
      <c r="V127" s="692" t="str">
        <f t="array" ref="V127">IFERROR(INDEX($U$3:$Y$89, SMALL(IF($T$3:$T$89="○", ROW($T$3:$T$89)-ROW($T$3)+1), ROW(B23)), COLUMNS($U$3:V25)), "")</f>
        <v>長寿命化</v>
      </c>
      <c r="W127" s="692" t="str">
        <f t="array" ref="W127">IFERROR(INDEX($U$3:$Y$89, SMALL(IF($T$3:$T$89="○", ROW($T$3:$T$89)-ROW($T$3)+1), ROW(C23)), COLUMNS($U$3:W25)), "")</f>
        <v>実践活動</v>
      </c>
      <c r="X127" s="692" t="str">
        <f t="array" ref="X127">IFERROR(INDEX($U$3:$Y$89, SMALL(IF($T$3:$T$89="○", ROW($T$3:$T$89)-ROW($T$3)+1), ROW(D23)), COLUMNS($U$3:X25)), "")</f>
        <v>水路</v>
      </c>
      <c r="Y127" s="692" t="str">
        <f t="array" ref="Y127">IFERROR(INDEX($U$3:$Y$89, SMALL(IF($T$3:$T$89="○", ROW($T$3:$T$89)-ROW($T$3)+1), ROW(E23)), COLUMNS($U$3:Y25)), "")</f>
        <v>108 排水路法面の更新等</v>
      </c>
    </row>
    <row r="128" spans="21:25" x14ac:dyDescent="0.15">
      <c r="U128" s="692">
        <f t="array" ref="U128">IFERROR(INDEX($U$3:$Y$89, SMALL(IF($T$3:$T$89="○", ROW($T$3:$T$89)-ROW($T$3)+1), ROW(A24)), COLUMNS($U$3:U26)), "")</f>
        <v>0</v>
      </c>
      <c r="V128" s="692">
        <f t="array" ref="V128">IFERROR(INDEX($U$3:$Y$89, SMALL(IF($T$3:$T$89="○", ROW($T$3:$T$89)-ROW($T$3)+1), ROW(B24)), COLUMNS($U$3:V26)), "")</f>
        <v>0</v>
      </c>
      <c r="W128" s="692">
        <f t="array" ref="W128">IFERROR(INDEX($U$3:$Y$89, SMALL(IF($T$3:$T$89="○", ROW($T$3:$T$89)-ROW($T$3)+1), ROW(C24)), COLUMNS($U$3:W26)), "")</f>
        <v>0</v>
      </c>
      <c r="X128" s="692">
        <f t="array" ref="X128">IFERROR(INDEX($U$3:$Y$89, SMALL(IF($T$3:$T$89="○", ROW($T$3:$T$89)-ROW($T$3)+1), ROW(D24)), COLUMNS($U$3:X26)), "")</f>
        <v>0</v>
      </c>
      <c r="Y128" s="692">
        <f t="array" ref="Y128">IFERROR(INDEX($U$3:$Y$89, SMALL(IF($T$3:$T$89="○", ROW($T$3:$T$89)-ROW($T$3)+1), ROW(E24)), COLUMNS($U$3:Y26)), "")</f>
        <v>0</v>
      </c>
    </row>
    <row r="129" spans="21:25" x14ac:dyDescent="0.15">
      <c r="U129" s="692">
        <f t="array" ref="U129">IFERROR(INDEX($U$3:$Y$89, SMALL(IF($T$3:$T$89="○", ROW($T$3:$T$89)-ROW($T$3)+1), ROW(A25)), COLUMNS($U$3:U27)), "")</f>
        <v>0</v>
      </c>
      <c r="V129" s="692">
        <f t="array" ref="V129">IFERROR(INDEX($U$3:$Y$89, SMALL(IF($T$3:$T$89="○", ROW($T$3:$T$89)-ROW($T$3)+1), ROW(B25)), COLUMNS($U$3:V27)), "")</f>
        <v>0</v>
      </c>
      <c r="W129" s="692">
        <f t="array" ref="W129">IFERROR(INDEX($U$3:$Y$89, SMALL(IF($T$3:$T$89="○", ROW($T$3:$T$89)-ROW($T$3)+1), ROW(C25)), COLUMNS($U$3:W27)), "")</f>
        <v>0</v>
      </c>
      <c r="X129" s="692">
        <f t="array" ref="X129">IFERROR(INDEX($U$3:$Y$89, SMALL(IF($T$3:$T$89="○", ROW($T$3:$T$89)-ROW($T$3)+1), ROW(D25)), COLUMNS($U$3:X27)), "")</f>
        <v>0</v>
      </c>
      <c r="Y129" s="692">
        <f t="array" ref="Y129">IFERROR(INDEX($U$3:$Y$89, SMALL(IF($T$3:$T$89="○", ROW($T$3:$T$89)-ROW($T$3)+1), ROW(E25)), COLUMNS($U$3:Y27)), "")</f>
        <v>0</v>
      </c>
    </row>
    <row r="130" spans="21:25" x14ac:dyDescent="0.15">
      <c r="U130" s="692">
        <f t="array" ref="U130">IFERROR(INDEX($U$3:$Y$89, SMALL(IF($T$3:$T$89="○", ROW($T$3:$T$89)-ROW($T$3)+1), ROW(A26)), COLUMNS($U$3:U28)), "")</f>
        <v>0</v>
      </c>
      <c r="V130" s="692">
        <f t="array" ref="V130">IFERROR(INDEX($U$3:$Y$89, SMALL(IF($T$3:$T$89="○", ROW($T$3:$T$89)-ROW($T$3)+1), ROW(B26)), COLUMNS($U$3:V28)), "")</f>
        <v>0</v>
      </c>
      <c r="W130" s="692">
        <f t="array" ref="W130">IFERROR(INDEX($U$3:$Y$89, SMALL(IF($T$3:$T$89="○", ROW($T$3:$T$89)-ROW($T$3)+1), ROW(C26)), COLUMNS($U$3:W28)), "")</f>
        <v>0</v>
      </c>
      <c r="X130" s="692">
        <f t="array" ref="X130">IFERROR(INDEX($U$3:$Y$89, SMALL(IF($T$3:$T$89="○", ROW($T$3:$T$89)-ROW($T$3)+1), ROW(D26)), COLUMNS($U$3:X28)), "")</f>
        <v>0</v>
      </c>
      <c r="Y130" s="692">
        <f t="array" ref="Y130">IFERROR(INDEX($U$3:$Y$89, SMALL(IF($T$3:$T$89="○", ROW($T$3:$T$89)-ROW($T$3)+1), ROW(E26)), COLUMNS($U$3:Y28)), "")</f>
        <v>0</v>
      </c>
    </row>
    <row r="131" spans="21:25" x14ac:dyDescent="0.15">
      <c r="U131" s="692">
        <f t="array" ref="U131">IFERROR(INDEX($U$3:$Y$89, SMALL(IF($T$3:$T$89="○", ROW($T$3:$T$89)-ROW($T$3)+1), ROW(A27)), COLUMNS($U$3:U29)), "")</f>
        <v>0</v>
      </c>
      <c r="V131" s="692">
        <f t="array" ref="V131">IFERROR(INDEX($U$3:$Y$89, SMALL(IF($T$3:$T$89="○", ROW($T$3:$T$89)-ROW($T$3)+1), ROW(B27)), COLUMNS($U$3:V29)), "")</f>
        <v>0</v>
      </c>
      <c r="W131" s="692">
        <f t="array" ref="W131">IFERROR(INDEX($U$3:$Y$89, SMALL(IF($T$3:$T$89="○", ROW($T$3:$T$89)-ROW($T$3)+1), ROW(C27)), COLUMNS($U$3:W29)), "")</f>
        <v>0</v>
      </c>
      <c r="X131" s="692">
        <f t="array" ref="X131">IFERROR(INDEX($U$3:$Y$89, SMALL(IF($T$3:$T$89="○", ROW($T$3:$T$89)-ROW($T$3)+1), ROW(D27)), COLUMNS($U$3:X29)), "")</f>
        <v>0</v>
      </c>
      <c r="Y131" s="692">
        <f t="array" ref="Y131">IFERROR(INDEX($U$3:$Y$89, SMALL(IF($T$3:$T$89="○", ROW($T$3:$T$89)-ROW($T$3)+1), ROW(E27)), COLUMNS($U$3:Y29)), "")</f>
        <v>0</v>
      </c>
    </row>
    <row r="132" spans="21:25" x14ac:dyDescent="0.15">
      <c r="U132" s="692">
        <f t="array" ref="U132">IFERROR(INDEX($U$3:$Y$89, SMALL(IF($T$3:$T$89="○", ROW($T$3:$T$89)-ROW($T$3)+1), ROW(A28)), COLUMNS($U$3:U30)), "")</f>
        <v>0</v>
      </c>
      <c r="V132" s="692">
        <f t="array" ref="V132">IFERROR(INDEX($U$3:$Y$89, SMALL(IF($T$3:$T$89="○", ROW($T$3:$T$89)-ROW($T$3)+1), ROW(B28)), COLUMNS($U$3:V30)), "")</f>
        <v>0</v>
      </c>
      <c r="W132" s="692">
        <f t="array" ref="W132">IFERROR(INDEX($U$3:$Y$89, SMALL(IF($T$3:$T$89="○", ROW($T$3:$T$89)-ROW($T$3)+1), ROW(C28)), COLUMNS($U$3:W30)), "")</f>
        <v>0</v>
      </c>
      <c r="X132" s="692">
        <f t="array" ref="X132">IFERROR(INDEX($U$3:$Y$89, SMALL(IF($T$3:$T$89="○", ROW($T$3:$T$89)-ROW($T$3)+1), ROW(D28)), COLUMNS($U$3:X30)), "")</f>
        <v>0</v>
      </c>
      <c r="Y132" s="692">
        <f t="array" ref="Y132">IFERROR(INDEX($U$3:$Y$89, SMALL(IF($T$3:$T$89="○", ROW($T$3:$T$89)-ROW($T$3)+1), ROW(E28)), COLUMNS($U$3:Y30)), "")</f>
        <v>0</v>
      </c>
    </row>
    <row r="133" spans="21:25" x14ac:dyDescent="0.15">
      <c r="U133" s="692">
        <f t="array" ref="U133">IFERROR(INDEX($U$3:$Y$89, SMALL(IF($T$3:$T$89="○", ROW($T$3:$T$89)-ROW($T$3)+1), ROW(A29)), COLUMNS($U$3:U31)), "")</f>
        <v>0</v>
      </c>
      <c r="V133" s="692">
        <f t="array" ref="V133">IFERROR(INDEX($U$3:$Y$89, SMALL(IF($T$3:$T$89="○", ROW($T$3:$T$89)-ROW($T$3)+1), ROW(B29)), COLUMNS($U$3:V31)), "")</f>
        <v>0</v>
      </c>
      <c r="W133" s="692">
        <f t="array" ref="W133">IFERROR(INDEX($U$3:$Y$89, SMALL(IF($T$3:$T$89="○", ROW($T$3:$T$89)-ROW($T$3)+1), ROW(C29)), COLUMNS($U$3:W31)), "")</f>
        <v>0</v>
      </c>
      <c r="X133" s="692">
        <f t="array" ref="X133">IFERROR(INDEX($U$3:$Y$89, SMALL(IF($T$3:$T$89="○", ROW($T$3:$T$89)-ROW($T$3)+1), ROW(D29)), COLUMNS($U$3:X31)), "")</f>
        <v>0</v>
      </c>
      <c r="Y133" s="692">
        <f t="array" ref="Y133">IFERROR(INDEX($U$3:$Y$89, SMALL(IF($T$3:$T$89="○", ROW($T$3:$T$89)-ROW($T$3)+1), ROW(E29)), COLUMNS($U$3:Y31)), "")</f>
        <v>0</v>
      </c>
    </row>
    <row r="134" spans="21:25" x14ac:dyDescent="0.15">
      <c r="U134" s="692">
        <f t="array" ref="U134">IFERROR(INDEX($U$3:$Y$89, SMALL(IF($T$3:$T$89="○", ROW($T$3:$T$89)-ROW($T$3)+1), ROW(A30)), COLUMNS($U$3:U32)), "")</f>
        <v>0</v>
      </c>
      <c r="V134" s="692">
        <f t="array" ref="V134">IFERROR(INDEX($U$3:$Y$89, SMALL(IF($T$3:$T$89="○", ROW($T$3:$T$89)-ROW($T$3)+1), ROW(B30)), COLUMNS($U$3:V32)), "")</f>
        <v>0</v>
      </c>
      <c r="W134" s="692">
        <f t="array" ref="W134">IFERROR(INDEX($U$3:$Y$89, SMALL(IF($T$3:$T$89="○", ROW($T$3:$T$89)-ROW($T$3)+1), ROW(C30)), COLUMNS($U$3:W32)), "")</f>
        <v>0</v>
      </c>
      <c r="X134" s="692">
        <f t="array" ref="X134">IFERROR(INDEX($U$3:$Y$89, SMALL(IF($T$3:$T$89="○", ROW($T$3:$T$89)-ROW($T$3)+1), ROW(D30)), COLUMNS($U$3:X32)), "")</f>
        <v>0</v>
      </c>
      <c r="Y134" s="692">
        <f t="array" ref="Y134">IFERROR(INDEX($U$3:$Y$89, SMALL(IF($T$3:$T$89="○", ROW($T$3:$T$89)-ROW($T$3)+1), ROW(E30)), COLUMNS($U$3:Y32)), "")</f>
        <v>0</v>
      </c>
    </row>
    <row r="135" spans="21:25" x14ac:dyDescent="0.15">
      <c r="U135" s="692">
        <f t="array" ref="U135">IFERROR(INDEX($U$3:$Y$89, SMALL(IF($T$3:$T$89="○", ROW($T$3:$T$89)-ROW($T$3)+1), ROW(A31)), COLUMNS($U$3:U33)), "")</f>
        <v>0</v>
      </c>
      <c r="V135" s="692">
        <f t="array" ref="V135">IFERROR(INDEX($U$3:$Y$89, SMALL(IF($T$3:$T$89="○", ROW($T$3:$T$89)-ROW($T$3)+1), ROW(B31)), COLUMNS($U$3:V33)), "")</f>
        <v>0</v>
      </c>
      <c r="W135" s="692">
        <f t="array" ref="W135">IFERROR(INDEX($U$3:$Y$89, SMALL(IF($T$3:$T$89="○", ROW($T$3:$T$89)-ROW($T$3)+1), ROW(C31)), COLUMNS($U$3:W33)), "")</f>
        <v>0</v>
      </c>
      <c r="X135" s="692">
        <f t="array" ref="X135">IFERROR(INDEX($U$3:$Y$89, SMALL(IF($T$3:$T$89="○", ROW($T$3:$T$89)-ROW($T$3)+1), ROW(D31)), COLUMNS($U$3:X33)), "")</f>
        <v>0</v>
      </c>
      <c r="Y135" s="692">
        <f t="array" ref="Y135">IFERROR(INDEX($U$3:$Y$89, SMALL(IF($T$3:$T$89="○", ROW($T$3:$T$89)-ROW($T$3)+1), ROW(E31)), COLUMNS($U$3:Y33)), "")</f>
        <v>0</v>
      </c>
    </row>
    <row r="136" spans="21:25" x14ac:dyDescent="0.15">
      <c r="U136" s="692" t="str">
        <f t="array" ref="U136">IFERROR(INDEX($U$3:$Y$89, SMALL(IF($T$3:$T$89="○", ROW($T$3:$T$89)-ROW($T$3)+1), ROW(A32)), COLUMNS($U$3:U34)), "")</f>
        <v/>
      </c>
      <c r="V136" s="692" t="str">
        <f t="array" ref="V136">IFERROR(INDEX($U$3:$Y$89, SMALL(IF($T$3:$T$89="○", ROW($T$3:$T$89)-ROW($T$3)+1), ROW(B32)), COLUMNS($U$3:V34)), "")</f>
        <v/>
      </c>
      <c r="W136" s="692" t="str">
        <f t="array" ref="W136">IFERROR(INDEX($U$3:$Y$89, SMALL(IF($T$3:$T$89="○", ROW($T$3:$T$89)-ROW($T$3)+1), ROW(C32)), COLUMNS($U$3:W34)), "")</f>
        <v/>
      </c>
      <c r="X136" s="692" t="str">
        <f t="array" ref="X136">IFERROR(INDEX($U$3:$Y$89, SMALL(IF($T$3:$T$89="○", ROW($T$3:$T$89)-ROW($T$3)+1), ROW(D32)), COLUMNS($U$3:X34)), "")</f>
        <v/>
      </c>
      <c r="Y136" s="692" t="str">
        <f t="array" ref="Y136">IFERROR(INDEX($U$3:$Y$89, SMALL(IF($T$3:$T$89="○", ROW($T$3:$T$89)-ROW($T$3)+1), ROW(E32)), COLUMNS($U$3:Y34)), "")</f>
        <v/>
      </c>
    </row>
    <row r="137" spans="21:25" x14ac:dyDescent="0.15">
      <c r="U137" s="692" t="str">
        <f t="array" ref="U137">IFERROR(INDEX($U$3:$Y$89, SMALL(IF($T$3:$T$89="○", ROW($T$3:$T$89)-ROW($T$3)+1), ROW(A33)), COLUMNS($U$3:U35)), "")</f>
        <v/>
      </c>
      <c r="V137" s="692" t="str">
        <f t="array" ref="V137">IFERROR(INDEX($U$3:$Y$89, SMALL(IF($T$3:$T$89="○", ROW($T$3:$T$89)-ROW($T$3)+1), ROW(B33)), COLUMNS($U$3:V35)), "")</f>
        <v/>
      </c>
      <c r="W137" s="692" t="str">
        <f t="array" ref="W137">IFERROR(INDEX($U$3:$Y$89, SMALL(IF($T$3:$T$89="○", ROW($T$3:$T$89)-ROW($T$3)+1), ROW(C33)), COLUMNS($U$3:W35)), "")</f>
        <v/>
      </c>
      <c r="X137" s="692" t="str">
        <f t="array" ref="X137">IFERROR(INDEX($U$3:$Y$89, SMALL(IF($T$3:$T$89="○", ROW($T$3:$T$89)-ROW($T$3)+1), ROW(D33)), COLUMNS($U$3:X35)), "")</f>
        <v/>
      </c>
      <c r="Y137" s="692" t="str">
        <f t="array" ref="Y137">IFERROR(INDEX($U$3:$Y$89, SMALL(IF($T$3:$T$89="○", ROW($T$3:$T$89)-ROW($T$3)+1), ROW(E33)), COLUMNS($U$3:Y35)), "")</f>
        <v/>
      </c>
    </row>
    <row r="138" spans="21:25" x14ac:dyDescent="0.15">
      <c r="U138" s="692" t="str">
        <f t="array" ref="U138">IFERROR(INDEX($U$3:$Y$89, SMALL(IF($T$3:$T$89="○", ROW($T$3:$T$89)-ROW($T$3)+1), ROW(A34)), COLUMNS($U$3:U36)), "")</f>
        <v/>
      </c>
      <c r="V138" s="692" t="str">
        <f t="array" ref="V138">IFERROR(INDEX($U$3:$Y$89, SMALL(IF($T$3:$T$89="○", ROW($T$3:$T$89)-ROW($T$3)+1), ROW(B34)), COLUMNS($U$3:V36)), "")</f>
        <v/>
      </c>
      <c r="W138" s="692" t="str">
        <f t="array" ref="W138">IFERROR(INDEX($U$3:$Y$89, SMALL(IF($T$3:$T$89="○", ROW($T$3:$T$89)-ROW($T$3)+1), ROW(C34)), COLUMNS($U$3:W36)), "")</f>
        <v/>
      </c>
      <c r="X138" s="692" t="str">
        <f t="array" ref="X138">IFERROR(INDEX($U$3:$Y$89, SMALL(IF($T$3:$T$89="○", ROW($T$3:$T$89)-ROW($T$3)+1), ROW(D34)), COLUMNS($U$3:X36)), "")</f>
        <v/>
      </c>
      <c r="Y138" s="692" t="str">
        <f t="array" ref="Y138">IFERROR(INDEX($U$3:$Y$89, SMALL(IF($T$3:$T$89="○", ROW($T$3:$T$89)-ROW($T$3)+1), ROW(E34)), COLUMNS($U$3:Y36)), "")</f>
        <v/>
      </c>
    </row>
    <row r="139" spans="21:25" x14ac:dyDescent="0.15">
      <c r="U139" s="692" t="str">
        <f t="array" ref="U139">IFERROR(INDEX($U$3:$Y$89, SMALL(IF($T$3:$T$89="○", ROW($T$3:$T$89)-ROW($T$3)+1), ROW(A35)), COLUMNS($U$3:U37)), "")</f>
        <v/>
      </c>
      <c r="V139" s="692" t="str">
        <f t="array" ref="V139">IFERROR(INDEX($U$3:$Y$89, SMALL(IF($T$3:$T$89="○", ROW($T$3:$T$89)-ROW($T$3)+1), ROW(B35)), COLUMNS($U$3:V37)), "")</f>
        <v/>
      </c>
      <c r="W139" s="692" t="str">
        <f t="array" ref="W139">IFERROR(INDEX($U$3:$Y$89, SMALL(IF($T$3:$T$89="○", ROW($T$3:$T$89)-ROW($T$3)+1), ROW(C35)), COLUMNS($U$3:W37)), "")</f>
        <v/>
      </c>
      <c r="X139" s="692" t="str">
        <f t="array" ref="X139">IFERROR(INDEX($U$3:$Y$89, SMALL(IF($T$3:$T$89="○", ROW($T$3:$T$89)-ROW($T$3)+1), ROW(D35)), COLUMNS($U$3:X37)), "")</f>
        <v/>
      </c>
      <c r="Y139" s="692" t="str">
        <f t="array" ref="Y139">IFERROR(INDEX($U$3:$Y$89, SMALL(IF($T$3:$T$89="○", ROW($T$3:$T$89)-ROW($T$3)+1), ROW(E35)), COLUMNS($U$3:Y37)), "")</f>
        <v/>
      </c>
    </row>
    <row r="140" spans="21:25" x14ac:dyDescent="0.15">
      <c r="U140" s="692" t="str">
        <f t="array" ref="U140">IFERROR(INDEX($U$3:$Y$89, SMALL(IF($T$3:$T$89="○", ROW($T$3:$T$89)-ROW($T$3)+1), ROW(A36)), COLUMNS($U$3:U38)), "")</f>
        <v/>
      </c>
      <c r="V140" s="692" t="str">
        <f t="array" ref="V140">IFERROR(INDEX($U$3:$Y$89, SMALL(IF($T$3:$T$89="○", ROW($T$3:$T$89)-ROW($T$3)+1), ROW(B36)), COLUMNS($U$3:V38)), "")</f>
        <v/>
      </c>
      <c r="W140" s="692" t="str">
        <f t="array" ref="W140">IFERROR(INDEX($U$3:$Y$89, SMALL(IF($T$3:$T$89="○", ROW($T$3:$T$89)-ROW($T$3)+1), ROW(C36)), COLUMNS($U$3:W38)), "")</f>
        <v/>
      </c>
      <c r="X140" s="692" t="str">
        <f t="array" ref="X140">IFERROR(INDEX($U$3:$Y$89, SMALL(IF($T$3:$T$89="○", ROW($T$3:$T$89)-ROW($T$3)+1), ROW(D36)), COLUMNS($U$3:X38)), "")</f>
        <v/>
      </c>
      <c r="Y140" s="692" t="str">
        <f t="array" ref="Y140">IFERROR(INDEX($U$3:$Y$89, SMALL(IF($T$3:$T$89="○", ROW($T$3:$T$89)-ROW($T$3)+1), ROW(E36)), COLUMNS($U$3:Y38)), "")</f>
        <v/>
      </c>
    </row>
    <row r="141" spans="21:25" x14ac:dyDescent="0.15">
      <c r="U141" s="692" t="str">
        <f t="array" ref="U141">IFERROR(INDEX($U$3:$Y$89, SMALL(IF($T$3:$T$89="○", ROW($T$3:$T$89)-ROW($T$3)+1), ROW(A37)), COLUMNS($U$3:U39)), "")</f>
        <v/>
      </c>
      <c r="V141" s="692" t="str">
        <f t="array" ref="V141">IFERROR(INDEX($U$3:$Y$89, SMALL(IF($T$3:$T$89="○", ROW($T$3:$T$89)-ROW($T$3)+1), ROW(B37)), COLUMNS($U$3:V39)), "")</f>
        <v/>
      </c>
      <c r="W141" s="692" t="str">
        <f t="array" ref="W141">IFERROR(INDEX($U$3:$Y$89, SMALL(IF($T$3:$T$89="○", ROW($T$3:$T$89)-ROW($T$3)+1), ROW(C37)), COLUMNS($U$3:W39)), "")</f>
        <v/>
      </c>
      <c r="X141" s="692" t="str">
        <f t="array" ref="X141">IFERROR(INDEX($U$3:$Y$89, SMALL(IF($T$3:$T$89="○", ROW($T$3:$T$89)-ROW($T$3)+1), ROW(D37)), COLUMNS($U$3:X39)), "")</f>
        <v/>
      </c>
      <c r="Y141" s="692" t="str">
        <f t="array" ref="Y141">IFERROR(INDEX($U$3:$Y$89, SMALL(IF($T$3:$T$89="○", ROW($T$3:$T$89)-ROW($T$3)+1), ROW(E37)), COLUMNS($U$3:Y39)), "")</f>
        <v/>
      </c>
    </row>
    <row r="142" spans="21:25" x14ac:dyDescent="0.15">
      <c r="U142" s="692" t="str">
        <f t="array" ref="U142">IFERROR(INDEX($U$3:$Y$89, SMALL(IF($T$3:$T$89="○", ROW($T$3:$T$89)-ROW($T$3)+1), ROW(A38)), COLUMNS($U$3:U40)), "")</f>
        <v/>
      </c>
      <c r="V142" s="692" t="str">
        <f t="array" ref="V142">IFERROR(INDEX($U$3:$Y$89, SMALL(IF($T$3:$T$89="○", ROW($T$3:$T$89)-ROW($T$3)+1), ROW(B38)), COLUMNS($U$3:V40)), "")</f>
        <v/>
      </c>
      <c r="W142" s="692" t="str">
        <f t="array" ref="W142">IFERROR(INDEX($U$3:$Y$89, SMALL(IF($T$3:$T$89="○", ROW($T$3:$T$89)-ROW($T$3)+1), ROW(C38)), COLUMNS($U$3:W40)), "")</f>
        <v/>
      </c>
      <c r="X142" s="692" t="str">
        <f t="array" ref="X142">IFERROR(INDEX($U$3:$Y$89, SMALL(IF($T$3:$T$89="○", ROW($T$3:$T$89)-ROW($T$3)+1), ROW(D38)), COLUMNS($U$3:X40)), "")</f>
        <v/>
      </c>
      <c r="Y142" s="692" t="str">
        <f t="array" ref="Y142">IFERROR(INDEX($U$3:$Y$89, SMALL(IF($T$3:$T$89="○", ROW($T$3:$T$89)-ROW($T$3)+1), ROW(E38)), COLUMNS($U$3:Y40)), "")</f>
        <v/>
      </c>
    </row>
    <row r="143" spans="21:25" x14ac:dyDescent="0.15">
      <c r="U143" s="692" t="str">
        <f t="array" ref="U143">IFERROR(INDEX($U$3:$Y$89, SMALL(IF($T$3:$T$89="○", ROW($T$3:$T$89)-ROW($T$3)+1), ROW(A39)), COLUMNS($U$3:U41)), "")</f>
        <v/>
      </c>
      <c r="V143" s="692" t="str">
        <f t="array" ref="V143">IFERROR(INDEX($U$3:$Y$89, SMALL(IF($T$3:$T$89="○", ROW($T$3:$T$89)-ROW($T$3)+1), ROW(B39)), COLUMNS($U$3:V41)), "")</f>
        <v/>
      </c>
      <c r="W143" s="692" t="str">
        <f t="array" ref="W143">IFERROR(INDEX($U$3:$Y$89, SMALL(IF($T$3:$T$89="○", ROW($T$3:$T$89)-ROW($T$3)+1), ROW(C39)), COLUMNS($U$3:W41)), "")</f>
        <v/>
      </c>
      <c r="X143" s="692" t="str">
        <f t="array" ref="X143">IFERROR(INDEX($U$3:$Y$89, SMALL(IF($T$3:$T$89="○", ROW($T$3:$T$89)-ROW($T$3)+1), ROW(D39)), COLUMNS($U$3:X41)), "")</f>
        <v/>
      </c>
      <c r="Y143" s="692" t="str">
        <f t="array" ref="Y143">IFERROR(INDEX($U$3:$Y$89, SMALL(IF($T$3:$T$89="○", ROW($T$3:$T$89)-ROW($T$3)+1), ROW(E39)), COLUMNS($U$3:Y41)), "")</f>
        <v/>
      </c>
    </row>
    <row r="144" spans="21:25" x14ac:dyDescent="0.15">
      <c r="U144" s="692" t="str">
        <f t="array" ref="U144">IFERROR(INDEX($U$3:$Y$89, SMALL(IF($T$3:$T$89="○", ROW($T$3:$T$89)-ROW($T$3)+1), ROW(A40)), COLUMNS($U$3:U42)), "")</f>
        <v/>
      </c>
      <c r="V144" s="692" t="str">
        <f t="array" ref="V144">IFERROR(INDEX($U$3:$Y$89, SMALL(IF($T$3:$T$89="○", ROW($T$3:$T$89)-ROW($T$3)+1), ROW(B40)), COLUMNS($U$3:V42)), "")</f>
        <v/>
      </c>
      <c r="W144" s="692" t="str">
        <f t="array" ref="W144">IFERROR(INDEX($U$3:$Y$89, SMALL(IF($T$3:$T$89="○", ROW($T$3:$T$89)-ROW($T$3)+1), ROW(C40)), COLUMNS($U$3:W42)), "")</f>
        <v/>
      </c>
      <c r="X144" s="692" t="str">
        <f t="array" ref="X144">IFERROR(INDEX($U$3:$Y$89, SMALL(IF($T$3:$T$89="○", ROW($T$3:$T$89)-ROW($T$3)+1), ROW(D40)), COLUMNS($U$3:X42)), "")</f>
        <v/>
      </c>
      <c r="Y144" s="692" t="str">
        <f t="array" ref="Y144">IFERROR(INDEX($U$3:$Y$89, SMALL(IF($T$3:$T$89="○", ROW($T$3:$T$89)-ROW($T$3)+1), ROW(E40)), COLUMNS($U$3:Y42)), "")</f>
        <v/>
      </c>
    </row>
    <row r="145" spans="21:25" x14ac:dyDescent="0.15">
      <c r="U145" s="692" t="str">
        <f t="array" ref="U145">IFERROR(INDEX($U$3:$Y$89, SMALL(IF($T$3:$T$89="○", ROW($T$3:$T$89)-ROW($T$3)+1), ROW(A41)), COLUMNS($U$3:U43)), "")</f>
        <v/>
      </c>
      <c r="V145" s="692" t="str">
        <f t="array" ref="V145">IFERROR(INDEX($U$3:$Y$89, SMALL(IF($T$3:$T$89="○", ROW($T$3:$T$89)-ROW($T$3)+1), ROW(B41)), COLUMNS($U$3:V43)), "")</f>
        <v/>
      </c>
      <c r="W145" s="692" t="str">
        <f t="array" ref="W145">IFERROR(INDEX($U$3:$Y$89, SMALL(IF($T$3:$T$89="○", ROW($T$3:$T$89)-ROW($T$3)+1), ROW(C41)), COLUMNS($U$3:W43)), "")</f>
        <v/>
      </c>
      <c r="X145" s="692" t="str">
        <f t="array" ref="X145">IFERROR(INDEX($U$3:$Y$89, SMALL(IF($T$3:$T$89="○", ROW($T$3:$T$89)-ROW($T$3)+1), ROW(D41)), COLUMNS($U$3:X43)), "")</f>
        <v/>
      </c>
      <c r="Y145" s="692" t="str">
        <f t="array" ref="Y145">IFERROR(INDEX($U$3:$Y$89, SMALL(IF($T$3:$T$89="○", ROW($T$3:$T$89)-ROW($T$3)+1), ROW(E41)), COLUMNS($U$3:Y43)), "")</f>
        <v/>
      </c>
    </row>
    <row r="146" spans="21:25" x14ac:dyDescent="0.15">
      <c r="U146" s="692" t="str">
        <f t="array" ref="U146">IFERROR(INDEX($U$3:$Y$89, SMALL(IF($T$3:$T$89="○", ROW($T$3:$T$89)-ROW($T$3)+1), ROW(A42)), COLUMNS($U$3:U44)), "")</f>
        <v/>
      </c>
      <c r="V146" s="692" t="str">
        <f t="array" ref="V146">IFERROR(INDEX($U$3:$Y$89, SMALL(IF($T$3:$T$89="○", ROW($T$3:$T$89)-ROW($T$3)+1), ROW(B42)), COLUMNS($U$3:V44)), "")</f>
        <v/>
      </c>
      <c r="W146" s="692" t="str">
        <f t="array" ref="W146">IFERROR(INDEX($U$3:$Y$89, SMALL(IF($T$3:$T$89="○", ROW($T$3:$T$89)-ROW($T$3)+1), ROW(C42)), COLUMNS($U$3:W44)), "")</f>
        <v/>
      </c>
      <c r="X146" s="692" t="str">
        <f t="array" ref="X146">IFERROR(INDEX($U$3:$Y$89, SMALL(IF($T$3:$T$89="○", ROW($T$3:$T$89)-ROW($T$3)+1), ROW(D42)), COLUMNS($U$3:X44)), "")</f>
        <v/>
      </c>
      <c r="Y146" s="692" t="str">
        <f t="array" ref="Y146">IFERROR(INDEX($U$3:$Y$89, SMALL(IF($T$3:$T$89="○", ROW($T$3:$T$89)-ROW($T$3)+1), ROW(E42)), COLUMNS($U$3:Y44)), "")</f>
        <v/>
      </c>
    </row>
    <row r="147" spans="21:25" x14ac:dyDescent="0.15">
      <c r="U147" s="692" t="str">
        <f t="array" ref="U147">IFERROR(INDEX($U$3:$Y$89, SMALL(IF($T$3:$T$89="○", ROW($T$3:$T$89)-ROW($T$3)+1), ROW(A43)), COLUMNS($U$3:U45)), "")</f>
        <v/>
      </c>
      <c r="V147" s="692" t="str">
        <f t="array" ref="V147">IFERROR(INDEX($U$3:$Y$89, SMALL(IF($T$3:$T$89="○", ROW($T$3:$T$89)-ROW($T$3)+1), ROW(B43)), COLUMNS($U$3:V45)), "")</f>
        <v/>
      </c>
      <c r="W147" s="692" t="str">
        <f t="array" ref="W147">IFERROR(INDEX($U$3:$Y$89, SMALL(IF($T$3:$T$89="○", ROW($T$3:$T$89)-ROW($T$3)+1), ROW(C43)), COLUMNS($U$3:W45)), "")</f>
        <v/>
      </c>
      <c r="X147" s="692" t="str">
        <f t="array" ref="X147">IFERROR(INDEX($U$3:$Y$89, SMALL(IF($T$3:$T$89="○", ROW($T$3:$T$89)-ROW($T$3)+1), ROW(D43)), COLUMNS($U$3:X45)), "")</f>
        <v/>
      </c>
      <c r="Y147" s="692" t="str">
        <f t="array" ref="Y147">IFERROR(INDEX($U$3:$Y$89, SMALL(IF($T$3:$T$89="○", ROW($T$3:$T$89)-ROW($T$3)+1), ROW(E43)), COLUMNS($U$3:Y45)), "")</f>
        <v/>
      </c>
    </row>
    <row r="148" spans="21:25" x14ac:dyDescent="0.15">
      <c r="U148" s="692" t="str">
        <f t="array" ref="U148">IFERROR(INDEX($U$3:$Y$89, SMALL(IF($T$3:$T$89="○", ROW($T$3:$T$89)-ROW($T$3)+1), ROW(A44)), COLUMNS($U$3:U46)), "")</f>
        <v/>
      </c>
      <c r="V148" s="692" t="str">
        <f t="array" ref="V148">IFERROR(INDEX($U$3:$Y$89, SMALL(IF($T$3:$T$89="○", ROW($T$3:$T$89)-ROW($T$3)+1), ROW(B44)), COLUMNS($U$3:V46)), "")</f>
        <v/>
      </c>
      <c r="W148" s="692" t="str">
        <f t="array" ref="W148">IFERROR(INDEX($U$3:$Y$89, SMALL(IF($T$3:$T$89="○", ROW($T$3:$T$89)-ROW($T$3)+1), ROW(C44)), COLUMNS($U$3:W46)), "")</f>
        <v/>
      </c>
      <c r="X148" s="692" t="str">
        <f t="array" ref="X148">IFERROR(INDEX($U$3:$Y$89, SMALL(IF($T$3:$T$89="○", ROW($T$3:$T$89)-ROW($T$3)+1), ROW(D44)), COLUMNS($U$3:X46)), "")</f>
        <v/>
      </c>
      <c r="Y148" s="692" t="str">
        <f t="array" ref="Y148">IFERROR(INDEX($U$3:$Y$89, SMALL(IF($T$3:$T$89="○", ROW($T$3:$T$89)-ROW($T$3)+1), ROW(E44)), COLUMNS($U$3:Y46)), "")</f>
        <v/>
      </c>
    </row>
    <row r="149" spans="21:25" x14ac:dyDescent="0.15">
      <c r="U149" s="692" t="str">
        <f t="array" ref="U149">IFERROR(INDEX($U$3:$Y$89, SMALL(IF($T$3:$T$89="○", ROW($T$3:$T$89)-ROW($T$3)+1), ROW(A45)), COLUMNS($U$3:U47)), "")</f>
        <v/>
      </c>
      <c r="V149" s="692" t="str">
        <f t="array" ref="V149">IFERROR(INDEX($U$3:$Y$89, SMALL(IF($T$3:$T$89="○", ROW($T$3:$T$89)-ROW($T$3)+1), ROW(B45)), COLUMNS($U$3:V47)), "")</f>
        <v/>
      </c>
      <c r="W149" s="692" t="str">
        <f t="array" ref="W149">IFERROR(INDEX($U$3:$Y$89, SMALL(IF($T$3:$T$89="○", ROW($T$3:$T$89)-ROW($T$3)+1), ROW(C45)), COLUMNS($U$3:W47)), "")</f>
        <v/>
      </c>
      <c r="X149" s="692" t="str">
        <f t="array" ref="X149">IFERROR(INDEX($U$3:$Y$89, SMALL(IF($T$3:$T$89="○", ROW($T$3:$T$89)-ROW($T$3)+1), ROW(D45)), COLUMNS($U$3:X47)), "")</f>
        <v/>
      </c>
      <c r="Y149" s="692" t="str">
        <f t="array" ref="Y149">IFERROR(INDEX($U$3:$Y$89, SMALL(IF($T$3:$T$89="○", ROW($T$3:$T$89)-ROW($T$3)+1), ROW(E45)), COLUMNS($U$3:Y47)), "")</f>
        <v/>
      </c>
    </row>
    <row r="150" spans="21:25" x14ac:dyDescent="0.15">
      <c r="U150" s="692" t="str">
        <f t="array" ref="U150">IFERROR(INDEX($U$3:$Y$89, SMALL(IF($T$3:$T$89="○", ROW($T$3:$T$89)-ROW($T$3)+1), ROW(A46)), COLUMNS($U$3:U48)), "")</f>
        <v/>
      </c>
      <c r="V150" s="692" t="str">
        <f t="array" ref="V150">IFERROR(INDEX($U$3:$Y$89, SMALL(IF($T$3:$T$89="○", ROW($T$3:$T$89)-ROW($T$3)+1), ROW(B46)), COLUMNS($U$3:V48)), "")</f>
        <v/>
      </c>
      <c r="W150" s="692" t="str">
        <f t="array" ref="W150">IFERROR(INDEX($U$3:$Y$89, SMALL(IF($T$3:$T$89="○", ROW($T$3:$T$89)-ROW($T$3)+1), ROW(C46)), COLUMNS($U$3:W48)), "")</f>
        <v/>
      </c>
      <c r="X150" s="692" t="str">
        <f t="array" ref="X150">IFERROR(INDEX($U$3:$Y$89, SMALL(IF($T$3:$T$89="○", ROW($T$3:$T$89)-ROW($T$3)+1), ROW(D46)), COLUMNS($U$3:X48)), "")</f>
        <v/>
      </c>
      <c r="Y150" s="692" t="str">
        <f t="array" ref="Y150">IFERROR(INDEX($U$3:$Y$89, SMALL(IF($T$3:$T$89="○", ROW($T$3:$T$89)-ROW($T$3)+1), ROW(E46)), COLUMNS($U$3:Y48)), "")</f>
        <v/>
      </c>
    </row>
    <row r="151" spans="21:25" x14ac:dyDescent="0.15">
      <c r="U151" s="692" t="str">
        <f t="array" ref="U151">IFERROR(INDEX($U$3:$Y$89, SMALL(IF($T$3:$T$89="○", ROW($T$3:$T$89)-ROW($T$3)+1), ROW(A47)), COLUMNS($U$3:U49)), "")</f>
        <v/>
      </c>
      <c r="V151" s="692" t="str">
        <f t="array" ref="V151">IFERROR(INDEX($U$3:$Y$89, SMALL(IF($T$3:$T$89="○", ROW($T$3:$T$89)-ROW($T$3)+1), ROW(B47)), COLUMNS($U$3:V49)), "")</f>
        <v/>
      </c>
      <c r="W151" s="692" t="str">
        <f t="array" ref="W151">IFERROR(INDEX($U$3:$Y$89, SMALL(IF($T$3:$T$89="○", ROW($T$3:$T$89)-ROW($T$3)+1), ROW(C47)), COLUMNS($U$3:W49)), "")</f>
        <v/>
      </c>
      <c r="X151" s="692" t="str">
        <f t="array" ref="X151">IFERROR(INDEX($U$3:$Y$89, SMALL(IF($T$3:$T$89="○", ROW($T$3:$T$89)-ROW($T$3)+1), ROW(D47)), COLUMNS($U$3:X49)), "")</f>
        <v/>
      </c>
      <c r="Y151" s="692" t="str">
        <f t="array" ref="Y151">IFERROR(INDEX($U$3:$Y$89, SMALL(IF($T$3:$T$89="○", ROW($T$3:$T$89)-ROW($T$3)+1), ROW(E47)), COLUMNS($U$3:Y49)), "")</f>
        <v/>
      </c>
    </row>
    <row r="152" spans="21:25" x14ac:dyDescent="0.15">
      <c r="U152" s="692" t="str">
        <f t="array" ref="U152">IFERROR(INDEX($U$3:$Y$89, SMALL(IF($T$3:$T$89="○", ROW($T$3:$T$89)-ROW($T$3)+1), ROW(A48)), COLUMNS($U$3:U50)), "")</f>
        <v/>
      </c>
      <c r="V152" s="692" t="str">
        <f t="array" ref="V152">IFERROR(INDEX($U$3:$Y$89, SMALL(IF($T$3:$T$89="○", ROW($T$3:$T$89)-ROW($T$3)+1), ROW(B48)), COLUMNS($U$3:V50)), "")</f>
        <v/>
      </c>
      <c r="W152" s="692" t="str">
        <f t="array" ref="W152">IFERROR(INDEX($U$3:$Y$89, SMALL(IF($T$3:$T$89="○", ROW($T$3:$T$89)-ROW($T$3)+1), ROW(C48)), COLUMNS($U$3:W50)), "")</f>
        <v/>
      </c>
      <c r="X152" s="692" t="str">
        <f t="array" ref="X152">IFERROR(INDEX($U$3:$Y$89, SMALL(IF($T$3:$T$89="○", ROW($T$3:$T$89)-ROW($T$3)+1), ROW(D48)), COLUMNS($U$3:X50)), "")</f>
        <v/>
      </c>
      <c r="Y152" s="692" t="str">
        <f t="array" ref="Y152">IFERROR(INDEX($U$3:$Y$89, SMALL(IF($T$3:$T$89="○", ROW($T$3:$T$89)-ROW($T$3)+1), ROW(E48)), COLUMNS($U$3:Y50)), "")</f>
        <v/>
      </c>
    </row>
    <row r="153" spans="21:25" x14ac:dyDescent="0.15">
      <c r="U153" s="692" t="str">
        <f t="array" ref="U153">IFERROR(INDEX($U$3:$Y$89, SMALL(IF($T$3:$T$89="○", ROW($T$3:$T$89)-ROW($T$3)+1), ROW(A49)), COLUMNS($U$3:U51)), "")</f>
        <v/>
      </c>
      <c r="V153" s="692" t="str">
        <f t="array" ref="V153">IFERROR(INDEX($U$3:$Y$89, SMALL(IF($T$3:$T$89="○", ROW($T$3:$T$89)-ROW($T$3)+1), ROW(B49)), COLUMNS($U$3:V51)), "")</f>
        <v/>
      </c>
      <c r="W153" s="692" t="str">
        <f t="array" ref="W153">IFERROR(INDEX($U$3:$Y$89, SMALL(IF($T$3:$T$89="○", ROW($T$3:$T$89)-ROW($T$3)+1), ROW(C49)), COLUMNS($U$3:W51)), "")</f>
        <v/>
      </c>
      <c r="X153" s="692" t="str">
        <f t="array" ref="X153">IFERROR(INDEX($U$3:$Y$89, SMALL(IF($T$3:$T$89="○", ROW($T$3:$T$89)-ROW($T$3)+1), ROW(D49)), COLUMNS($U$3:X51)), "")</f>
        <v/>
      </c>
      <c r="Y153" s="692" t="str">
        <f t="array" ref="Y153">IFERROR(INDEX($U$3:$Y$89, SMALL(IF($T$3:$T$89="○", ROW($T$3:$T$89)-ROW($T$3)+1), ROW(E49)), COLUMNS($U$3:Y51)), "")</f>
        <v/>
      </c>
    </row>
    <row r="154" spans="21:25" x14ac:dyDescent="0.15">
      <c r="U154" s="692" t="str">
        <f t="array" ref="U154">IFERROR(INDEX($U$3:$Y$89, SMALL(IF($T$3:$T$89="○", ROW($T$3:$T$89)-ROW($T$3)+1), ROW(A50)), COLUMNS($U$3:U52)), "")</f>
        <v/>
      </c>
      <c r="V154" s="692" t="str">
        <f t="array" ref="V154">IFERROR(INDEX($U$3:$Y$89, SMALL(IF($T$3:$T$89="○", ROW($T$3:$T$89)-ROW($T$3)+1), ROW(B50)), COLUMNS($U$3:V52)), "")</f>
        <v/>
      </c>
      <c r="W154" s="692" t="str">
        <f t="array" ref="W154">IFERROR(INDEX($U$3:$Y$89, SMALL(IF($T$3:$T$89="○", ROW($T$3:$T$89)-ROW($T$3)+1), ROW(C50)), COLUMNS($U$3:W52)), "")</f>
        <v/>
      </c>
      <c r="X154" s="692" t="str">
        <f t="array" ref="X154">IFERROR(INDEX($U$3:$Y$89, SMALL(IF($T$3:$T$89="○", ROW($T$3:$T$89)-ROW($T$3)+1), ROW(D50)), COLUMNS($U$3:X52)), "")</f>
        <v/>
      </c>
      <c r="Y154" s="692" t="str">
        <f t="array" ref="Y154">IFERROR(INDEX($U$3:$Y$89, SMALL(IF($T$3:$T$89="○", ROW($T$3:$T$89)-ROW($T$3)+1), ROW(E50)), COLUMNS($U$3:Y52)), "")</f>
        <v/>
      </c>
    </row>
    <row r="155" spans="21:25" x14ac:dyDescent="0.15">
      <c r="U155" s="692" t="str">
        <f t="array" ref="U155">IFERROR(INDEX($U$3:$Y$89, SMALL(IF($T$3:$T$89="○", ROW($T$3:$T$89)-ROW($T$3)+1), ROW(A51)), COLUMNS($U$3:U53)), "")</f>
        <v/>
      </c>
      <c r="V155" s="692" t="str">
        <f t="array" ref="V155">IFERROR(INDEX($U$3:$Y$89, SMALL(IF($T$3:$T$89="○", ROW($T$3:$T$89)-ROW($T$3)+1), ROW(B51)), COLUMNS($U$3:V53)), "")</f>
        <v/>
      </c>
      <c r="W155" s="692" t="str">
        <f t="array" ref="W155">IFERROR(INDEX($U$3:$Y$89, SMALL(IF($T$3:$T$89="○", ROW($T$3:$T$89)-ROW($T$3)+1), ROW(C51)), COLUMNS($U$3:W53)), "")</f>
        <v/>
      </c>
      <c r="X155" s="692" t="str">
        <f t="array" ref="X155">IFERROR(INDEX($U$3:$Y$89, SMALL(IF($T$3:$T$89="○", ROW($T$3:$T$89)-ROW($T$3)+1), ROW(D51)), COLUMNS($U$3:X53)), "")</f>
        <v/>
      </c>
      <c r="Y155" s="692" t="str">
        <f t="array" ref="Y155">IFERROR(INDEX($U$3:$Y$89, SMALL(IF($T$3:$T$89="○", ROW($T$3:$T$89)-ROW($T$3)+1), ROW(E51)), COLUMNS($U$3:Y53)), "")</f>
        <v/>
      </c>
    </row>
    <row r="156" spans="21:25" x14ac:dyDescent="0.15">
      <c r="U156" s="692" t="str">
        <f t="array" ref="U156">IFERROR(INDEX($U$3:$Y$89, SMALL(IF($T$3:$T$89="○", ROW($T$3:$T$89)-ROW($T$3)+1), ROW(A52)), COLUMNS($U$3:U54)), "")</f>
        <v/>
      </c>
      <c r="V156" s="692" t="str">
        <f t="array" ref="V156">IFERROR(INDEX($U$3:$Y$89, SMALL(IF($T$3:$T$89="○", ROW($T$3:$T$89)-ROW($T$3)+1), ROW(B52)), COLUMNS($U$3:V54)), "")</f>
        <v/>
      </c>
      <c r="W156" s="692" t="str">
        <f t="array" ref="W156">IFERROR(INDEX($U$3:$Y$89, SMALL(IF($T$3:$T$89="○", ROW($T$3:$T$89)-ROW($T$3)+1), ROW(C52)), COLUMNS($U$3:W54)), "")</f>
        <v/>
      </c>
      <c r="X156" s="692" t="str">
        <f t="array" ref="X156">IFERROR(INDEX($U$3:$Y$89, SMALL(IF($T$3:$T$89="○", ROW($T$3:$T$89)-ROW($T$3)+1), ROW(D52)), COLUMNS($U$3:X54)), "")</f>
        <v/>
      </c>
      <c r="Y156" s="692" t="str">
        <f t="array" ref="Y156">IFERROR(INDEX($U$3:$Y$89, SMALL(IF($T$3:$T$89="○", ROW($T$3:$T$89)-ROW($T$3)+1), ROW(E52)), COLUMNS($U$3:Y54)), "")</f>
        <v/>
      </c>
    </row>
    <row r="157" spans="21:25" x14ac:dyDescent="0.15">
      <c r="U157" s="692" t="str">
        <f t="array" ref="U157">IFERROR(INDEX($U$3:$Y$89, SMALL(IF($T$3:$T$89="○", ROW($T$3:$T$89)-ROW($T$3)+1), ROW(A53)), COLUMNS($U$3:U55)), "")</f>
        <v/>
      </c>
      <c r="V157" s="692" t="str">
        <f t="array" ref="V157">IFERROR(INDEX($U$3:$Y$89, SMALL(IF($T$3:$T$89="○", ROW($T$3:$T$89)-ROW($T$3)+1), ROW(B53)), COLUMNS($U$3:V55)), "")</f>
        <v/>
      </c>
      <c r="W157" s="692" t="str">
        <f t="array" ref="W157">IFERROR(INDEX($U$3:$Y$89, SMALL(IF($T$3:$T$89="○", ROW($T$3:$T$89)-ROW($T$3)+1), ROW(C53)), COLUMNS($U$3:W55)), "")</f>
        <v/>
      </c>
      <c r="X157" s="692" t="str">
        <f t="array" ref="X157">IFERROR(INDEX($U$3:$Y$89, SMALL(IF($T$3:$T$89="○", ROW($T$3:$T$89)-ROW($T$3)+1), ROW(D53)), COLUMNS($U$3:X55)), "")</f>
        <v/>
      </c>
      <c r="Y157" s="692" t="str">
        <f t="array" ref="Y157">IFERROR(INDEX($U$3:$Y$89, SMALL(IF($T$3:$T$89="○", ROW($T$3:$T$89)-ROW($T$3)+1), ROW(E53)), COLUMNS($U$3:Y55)), "")</f>
        <v/>
      </c>
    </row>
    <row r="158" spans="21:25" x14ac:dyDescent="0.15">
      <c r="U158" s="692" t="str">
        <f t="array" ref="U158">IFERROR(INDEX($U$3:$Y$89, SMALL(IF($T$3:$T$89="○", ROW($T$3:$T$89)-ROW($T$3)+1), ROW(A54)), COLUMNS($U$3:U56)), "")</f>
        <v/>
      </c>
      <c r="V158" s="692" t="str">
        <f t="array" ref="V158">IFERROR(INDEX($U$3:$Y$89, SMALL(IF($T$3:$T$89="○", ROW($T$3:$T$89)-ROW($T$3)+1), ROW(B54)), COLUMNS($U$3:V56)), "")</f>
        <v/>
      </c>
      <c r="W158" s="692" t="str">
        <f t="array" ref="W158">IFERROR(INDEX($U$3:$Y$89, SMALL(IF($T$3:$T$89="○", ROW($T$3:$T$89)-ROW($T$3)+1), ROW(C54)), COLUMNS($U$3:W56)), "")</f>
        <v/>
      </c>
      <c r="X158" s="692" t="str">
        <f t="array" ref="X158">IFERROR(INDEX($U$3:$Y$89, SMALL(IF($T$3:$T$89="○", ROW($T$3:$T$89)-ROW($T$3)+1), ROW(D54)), COLUMNS($U$3:X56)), "")</f>
        <v/>
      </c>
      <c r="Y158" s="692" t="str">
        <f t="array" ref="Y158">IFERROR(INDEX($U$3:$Y$89, SMALL(IF($T$3:$T$89="○", ROW($T$3:$T$89)-ROW($T$3)+1), ROW(E54)), COLUMNS($U$3:Y56)), "")</f>
        <v/>
      </c>
    </row>
    <row r="159" spans="21:25" x14ac:dyDescent="0.15">
      <c r="U159" s="692" t="str">
        <f t="array" ref="U159">IFERROR(INDEX($U$3:$Y$89, SMALL(IF($T$3:$T$89="○", ROW($T$3:$T$89)-ROW($T$3)+1), ROW(A55)), COLUMNS($U$3:U57)), "")</f>
        <v/>
      </c>
      <c r="V159" s="692" t="str">
        <f t="array" ref="V159">IFERROR(INDEX($U$3:$Y$89, SMALL(IF($T$3:$T$89="○", ROW($T$3:$T$89)-ROW($T$3)+1), ROW(B55)), COLUMNS($U$3:V57)), "")</f>
        <v/>
      </c>
      <c r="W159" s="692" t="str">
        <f t="array" ref="W159">IFERROR(INDEX($U$3:$Y$89, SMALL(IF($T$3:$T$89="○", ROW($T$3:$T$89)-ROW($T$3)+1), ROW(C55)), COLUMNS($U$3:W57)), "")</f>
        <v/>
      </c>
      <c r="X159" s="692" t="str">
        <f t="array" ref="X159">IFERROR(INDEX($U$3:$Y$89, SMALL(IF($T$3:$T$89="○", ROW($T$3:$T$89)-ROW($T$3)+1), ROW(D55)), COLUMNS($U$3:X57)), "")</f>
        <v/>
      </c>
      <c r="Y159" s="692" t="str">
        <f t="array" ref="Y159">IFERROR(INDEX($U$3:$Y$89, SMALL(IF($T$3:$T$89="○", ROW($T$3:$T$89)-ROW($T$3)+1), ROW(E55)), COLUMNS($U$3:Y57)), "")</f>
        <v/>
      </c>
    </row>
    <row r="160" spans="21:25" x14ac:dyDescent="0.15">
      <c r="U160" s="692" t="str">
        <f t="array" ref="U160">IFERROR(INDEX($U$3:$Y$89, SMALL(IF($T$3:$T$89="○", ROW($T$3:$T$89)-ROW($T$3)+1), ROW(A56)), COLUMNS($U$3:U58)), "")</f>
        <v/>
      </c>
      <c r="V160" s="692" t="str">
        <f t="array" ref="V160">IFERROR(INDEX($U$3:$Y$89, SMALL(IF($T$3:$T$89="○", ROW($T$3:$T$89)-ROW($T$3)+1), ROW(B56)), COLUMNS($U$3:V58)), "")</f>
        <v/>
      </c>
      <c r="W160" s="692" t="str">
        <f t="array" ref="W160">IFERROR(INDEX($U$3:$Y$89, SMALL(IF($T$3:$T$89="○", ROW($T$3:$T$89)-ROW($T$3)+1), ROW(C56)), COLUMNS($U$3:W58)), "")</f>
        <v/>
      </c>
      <c r="X160" s="692" t="str">
        <f t="array" ref="X160">IFERROR(INDEX($U$3:$Y$89, SMALL(IF($T$3:$T$89="○", ROW($T$3:$T$89)-ROW($T$3)+1), ROW(D56)), COLUMNS($U$3:X58)), "")</f>
        <v/>
      </c>
      <c r="Y160" s="692" t="str">
        <f t="array" ref="Y160">IFERROR(INDEX($U$3:$Y$89, SMALL(IF($T$3:$T$89="○", ROW($T$3:$T$89)-ROW($T$3)+1), ROW(E56)), COLUMNS($U$3:Y58)), "")</f>
        <v/>
      </c>
    </row>
    <row r="161" spans="21:25" x14ac:dyDescent="0.15">
      <c r="U161" s="692" t="str">
        <f t="array" ref="U161">IFERROR(INDEX($U$3:$Y$89, SMALL(IF($T$3:$T$89="○", ROW($T$3:$T$89)-ROW($T$3)+1), ROW(A57)), COLUMNS($U$3:U59)), "")</f>
        <v/>
      </c>
      <c r="V161" s="692" t="str">
        <f t="array" ref="V161">IFERROR(INDEX($U$3:$Y$89, SMALL(IF($T$3:$T$89="○", ROW($T$3:$T$89)-ROW($T$3)+1), ROW(B57)), COLUMNS($U$3:V59)), "")</f>
        <v/>
      </c>
      <c r="W161" s="692" t="str">
        <f t="array" ref="W161">IFERROR(INDEX($U$3:$Y$89, SMALL(IF($T$3:$T$89="○", ROW($T$3:$T$89)-ROW($T$3)+1), ROW(C57)), COLUMNS($U$3:W59)), "")</f>
        <v/>
      </c>
      <c r="X161" s="692" t="str">
        <f t="array" ref="X161">IFERROR(INDEX($U$3:$Y$89, SMALL(IF($T$3:$T$89="○", ROW($T$3:$T$89)-ROW($T$3)+1), ROW(D57)), COLUMNS($U$3:X59)), "")</f>
        <v/>
      </c>
      <c r="Y161" s="692" t="str">
        <f t="array" ref="Y161">IFERROR(INDEX($U$3:$Y$89, SMALL(IF($T$3:$T$89="○", ROW($T$3:$T$89)-ROW($T$3)+1), ROW(E57)), COLUMNS($U$3:Y59)), "")</f>
        <v/>
      </c>
    </row>
    <row r="162" spans="21:25" x14ac:dyDescent="0.15">
      <c r="U162" s="692" t="str">
        <f t="array" ref="U162">IFERROR(INDEX($U$3:$Y$89, SMALL(IF($T$3:$T$89="○", ROW($T$3:$T$89)-ROW($T$3)+1), ROW(A58)), COLUMNS($U$3:U60)), "")</f>
        <v/>
      </c>
      <c r="V162" s="692" t="str">
        <f t="array" ref="V162">IFERROR(INDEX($U$3:$Y$89, SMALL(IF($T$3:$T$89="○", ROW($T$3:$T$89)-ROW($T$3)+1), ROW(B58)), COLUMNS($U$3:V60)), "")</f>
        <v/>
      </c>
      <c r="W162" s="692" t="str">
        <f t="array" ref="W162">IFERROR(INDEX($U$3:$Y$89, SMALL(IF($T$3:$T$89="○", ROW($T$3:$T$89)-ROW($T$3)+1), ROW(C58)), COLUMNS($U$3:W60)), "")</f>
        <v/>
      </c>
      <c r="X162" s="692" t="str">
        <f t="array" ref="X162">IFERROR(INDEX($U$3:$Y$89, SMALL(IF($T$3:$T$89="○", ROW($T$3:$T$89)-ROW($T$3)+1), ROW(D58)), COLUMNS($U$3:X60)), "")</f>
        <v/>
      </c>
      <c r="Y162" s="692" t="str">
        <f t="array" ref="Y162">IFERROR(INDEX($U$3:$Y$89, SMALL(IF($T$3:$T$89="○", ROW($T$3:$T$89)-ROW($T$3)+1), ROW(E58)), COLUMNS($U$3:Y60)), "")</f>
        <v/>
      </c>
    </row>
    <row r="163" spans="21:25" x14ac:dyDescent="0.15">
      <c r="U163" s="692" t="str">
        <f t="array" ref="U163">IFERROR(INDEX($U$3:$Y$89, SMALL(IF($T$3:$T$89="○", ROW($T$3:$T$89)-ROW($T$3)+1), ROW(A59)), COLUMNS($U$3:U61)), "")</f>
        <v/>
      </c>
      <c r="V163" s="692" t="str">
        <f t="array" ref="V163">IFERROR(INDEX($U$3:$Y$89, SMALL(IF($T$3:$T$89="○", ROW($T$3:$T$89)-ROW($T$3)+1), ROW(B59)), COLUMNS($U$3:V61)), "")</f>
        <v/>
      </c>
      <c r="W163" s="692" t="str">
        <f t="array" ref="W163">IFERROR(INDEX($U$3:$Y$89, SMALL(IF($T$3:$T$89="○", ROW($T$3:$T$89)-ROW($T$3)+1), ROW(C59)), COLUMNS($U$3:W61)), "")</f>
        <v/>
      </c>
      <c r="X163" s="692" t="str">
        <f t="array" ref="X163">IFERROR(INDEX($U$3:$Y$89, SMALL(IF($T$3:$T$89="○", ROW($T$3:$T$89)-ROW($T$3)+1), ROW(D59)), COLUMNS($U$3:X61)), "")</f>
        <v/>
      </c>
      <c r="Y163" s="692" t="str">
        <f t="array" ref="Y163">IFERROR(INDEX($U$3:$Y$89, SMALL(IF($T$3:$T$89="○", ROW($T$3:$T$89)-ROW($T$3)+1), ROW(E59)), COLUMNS($U$3:Y61)), "")</f>
        <v/>
      </c>
    </row>
    <row r="164" spans="21:25" x14ac:dyDescent="0.15">
      <c r="U164" s="692" t="str">
        <f t="array" ref="U164">IFERROR(INDEX($U$3:$Y$89, SMALL(IF($T$3:$T$89="○", ROW($T$3:$T$89)-ROW($T$3)+1), ROW(A60)), COLUMNS($U$3:U62)), "")</f>
        <v/>
      </c>
      <c r="V164" s="692" t="str">
        <f t="array" ref="V164">IFERROR(INDEX($U$3:$Y$89, SMALL(IF($T$3:$T$89="○", ROW($T$3:$T$89)-ROW($T$3)+1), ROW(B60)), COLUMNS($U$3:V62)), "")</f>
        <v/>
      </c>
      <c r="W164" s="692" t="str">
        <f t="array" ref="W164">IFERROR(INDEX($U$3:$Y$89, SMALL(IF($T$3:$T$89="○", ROW($T$3:$T$89)-ROW($T$3)+1), ROW(C60)), COLUMNS($U$3:W62)), "")</f>
        <v/>
      </c>
      <c r="X164" s="692" t="str">
        <f t="array" ref="X164">IFERROR(INDEX($U$3:$Y$89, SMALL(IF($T$3:$T$89="○", ROW($T$3:$T$89)-ROW($T$3)+1), ROW(D60)), COLUMNS($U$3:X62)), "")</f>
        <v/>
      </c>
      <c r="Y164" s="692" t="str">
        <f t="array" ref="Y164">IFERROR(INDEX($U$3:$Y$89, SMALL(IF($T$3:$T$89="○", ROW($T$3:$T$89)-ROW($T$3)+1), ROW(E60)), COLUMNS($U$3:Y62)), "")</f>
        <v/>
      </c>
    </row>
    <row r="165" spans="21:25" x14ac:dyDescent="0.15">
      <c r="U165" s="692" t="str">
        <f t="array" ref="U165">IFERROR(INDEX($U$3:$Y$89, SMALL(IF($T$3:$T$89="○", ROW($T$3:$T$89)-ROW($T$3)+1), ROW(A61)), COLUMNS($U$3:U63)), "")</f>
        <v/>
      </c>
      <c r="V165" s="692" t="str">
        <f t="array" ref="V165">IFERROR(INDEX($U$3:$Y$89, SMALL(IF($T$3:$T$89="○", ROW($T$3:$T$89)-ROW($T$3)+1), ROW(B61)), COLUMNS($U$3:V63)), "")</f>
        <v/>
      </c>
      <c r="W165" s="692" t="str">
        <f t="array" ref="W165">IFERROR(INDEX($U$3:$Y$89, SMALL(IF($T$3:$T$89="○", ROW($T$3:$T$89)-ROW($T$3)+1), ROW(C61)), COLUMNS($U$3:W63)), "")</f>
        <v/>
      </c>
      <c r="X165" s="692" t="str">
        <f t="array" ref="X165">IFERROR(INDEX($U$3:$Y$89, SMALL(IF($T$3:$T$89="○", ROW($T$3:$T$89)-ROW($T$3)+1), ROW(D61)), COLUMNS($U$3:X63)), "")</f>
        <v/>
      </c>
      <c r="Y165" s="692" t="str">
        <f t="array" ref="Y165">IFERROR(INDEX($U$3:$Y$89, SMALL(IF($T$3:$T$89="○", ROW($T$3:$T$89)-ROW($T$3)+1), ROW(E61)), COLUMNS($U$3:Y63)), "")</f>
        <v/>
      </c>
    </row>
    <row r="166" spans="21:25" x14ac:dyDescent="0.15">
      <c r="U166" s="692" t="str">
        <f t="array" ref="U166">IFERROR(INDEX($U$3:$Y$89, SMALL(IF($T$3:$T$89="○", ROW($T$3:$T$89)-ROW($T$3)+1), ROW(A62)), COLUMNS($U$3:U64)), "")</f>
        <v/>
      </c>
      <c r="V166" s="692" t="str">
        <f t="array" ref="V166">IFERROR(INDEX($U$3:$Y$89, SMALL(IF($T$3:$T$89="○", ROW($T$3:$T$89)-ROW($T$3)+1), ROW(B62)), COLUMNS($U$3:V64)), "")</f>
        <v/>
      </c>
      <c r="W166" s="692" t="str">
        <f t="array" ref="W166">IFERROR(INDEX($U$3:$Y$89, SMALL(IF($T$3:$T$89="○", ROW($T$3:$T$89)-ROW($T$3)+1), ROW(C62)), COLUMNS($U$3:W64)), "")</f>
        <v/>
      </c>
      <c r="X166" s="692" t="str">
        <f t="array" ref="X166">IFERROR(INDEX($U$3:$Y$89, SMALL(IF($T$3:$T$89="○", ROW($T$3:$T$89)-ROW($T$3)+1), ROW(D62)), COLUMNS($U$3:X64)), "")</f>
        <v/>
      </c>
      <c r="Y166" s="692" t="str">
        <f t="array" ref="Y166">IFERROR(INDEX($U$3:$Y$89, SMALL(IF($T$3:$T$89="○", ROW($T$3:$T$89)-ROW($T$3)+1), ROW(E62)), COLUMNS($U$3:Y64)), "")</f>
        <v/>
      </c>
    </row>
    <row r="167" spans="21:25" x14ac:dyDescent="0.15">
      <c r="U167" s="692" t="str">
        <f t="array" ref="U167">IFERROR(INDEX($U$3:$Y$89, SMALL(IF($T$3:$T$89="○", ROW($T$3:$T$89)-ROW($T$3)+1), ROW(A63)), COLUMNS($U$3:U65)), "")</f>
        <v/>
      </c>
      <c r="V167" s="692" t="str">
        <f t="array" ref="V167">IFERROR(INDEX($U$3:$Y$89, SMALL(IF($T$3:$T$89="○", ROW($T$3:$T$89)-ROW($T$3)+1), ROW(B63)), COLUMNS($U$3:V65)), "")</f>
        <v/>
      </c>
      <c r="W167" s="692" t="str">
        <f t="array" ref="W167">IFERROR(INDEX($U$3:$Y$89, SMALL(IF($T$3:$T$89="○", ROW($T$3:$T$89)-ROW($T$3)+1), ROW(C63)), COLUMNS($U$3:W65)), "")</f>
        <v/>
      </c>
      <c r="X167" s="692" t="str">
        <f t="array" ref="X167">IFERROR(INDEX($U$3:$Y$89, SMALL(IF($T$3:$T$89="○", ROW($T$3:$T$89)-ROW($T$3)+1), ROW(D63)), COLUMNS($U$3:X65)), "")</f>
        <v/>
      </c>
      <c r="Y167" s="692" t="str">
        <f t="array" ref="Y167">IFERROR(INDEX($U$3:$Y$89, SMALL(IF($T$3:$T$89="○", ROW($T$3:$T$89)-ROW($T$3)+1), ROW(E63)), COLUMNS($U$3:Y65)), "")</f>
        <v/>
      </c>
    </row>
    <row r="168" spans="21:25" x14ac:dyDescent="0.15">
      <c r="U168" s="692" t="str">
        <f t="array" ref="U168">IFERROR(INDEX($U$3:$Y$89, SMALL(IF($T$3:$T$89="○", ROW($T$3:$T$89)-ROW($T$3)+1), ROW(A64)), COLUMNS($U$3:U66)), "")</f>
        <v/>
      </c>
      <c r="V168" s="692" t="str">
        <f t="array" ref="V168">IFERROR(INDEX($U$3:$Y$89, SMALL(IF($T$3:$T$89="○", ROW($T$3:$T$89)-ROW($T$3)+1), ROW(B64)), COLUMNS($U$3:V66)), "")</f>
        <v/>
      </c>
      <c r="W168" s="692" t="str">
        <f t="array" ref="W168">IFERROR(INDEX($U$3:$Y$89, SMALL(IF($T$3:$T$89="○", ROW($T$3:$T$89)-ROW($T$3)+1), ROW(C64)), COLUMNS($U$3:W66)), "")</f>
        <v/>
      </c>
      <c r="X168" s="692" t="str">
        <f t="array" ref="X168">IFERROR(INDEX($U$3:$Y$89, SMALL(IF($T$3:$T$89="○", ROW($T$3:$T$89)-ROW($T$3)+1), ROW(D64)), COLUMNS($U$3:X66)), "")</f>
        <v/>
      </c>
      <c r="Y168" s="692" t="str">
        <f t="array" ref="Y168">IFERROR(INDEX($U$3:$Y$89, SMALL(IF($T$3:$T$89="○", ROW($T$3:$T$89)-ROW($T$3)+1), ROW(E64)), COLUMNS($U$3:Y66)), "")</f>
        <v/>
      </c>
    </row>
    <row r="169" spans="21:25" x14ac:dyDescent="0.15">
      <c r="U169" s="692" t="str">
        <f t="array" ref="U169">IFERROR(INDEX($U$3:$Y$89, SMALL(IF($T$3:$T$89="○", ROW($T$3:$T$89)-ROW($T$3)+1), ROW(A65)), COLUMNS($U$3:U67)), "")</f>
        <v/>
      </c>
      <c r="V169" s="692" t="str">
        <f t="array" ref="V169">IFERROR(INDEX($U$3:$Y$89, SMALL(IF($T$3:$T$89="○", ROW($T$3:$T$89)-ROW($T$3)+1), ROW(B65)), COLUMNS($U$3:V67)), "")</f>
        <v/>
      </c>
      <c r="W169" s="692" t="str">
        <f t="array" ref="W169">IFERROR(INDEX($U$3:$Y$89, SMALL(IF($T$3:$T$89="○", ROW($T$3:$T$89)-ROW($T$3)+1), ROW(C65)), COLUMNS($U$3:W67)), "")</f>
        <v/>
      </c>
      <c r="X169" s="692" t="str">
        <f t="array" ref="X169">IFERROR(INDEX($U$3:$Y$89, SMALL(IF($T$3:$T$89="○", ROW($T$3:$T$89)-ROW($T$3)+1), ROW(D65)), COLUMNS($U$3:X67)), "")</f>
        <v/>
      </c>
      <c r="Y169" s="692" t="str">
        <f t="array" ref="Y169">IFERROR(INDEX($U$3:$Y$89, SMALL(IF($T$3:$T$89="○", ROW($T$3:$T$89)-ROW($T$3)+1), ROW(E65)), COLUMNS($U$3:Y67)), "")</f>
        <v/>
      </c>
    </row>
    <row r="170" spans="21:25" x14ac:dyDescent="0.15">
      <c r="U170" s="692" t="str">
        <f t="array" ref="U170">IFERROR(INDEX($U$3:$Y$89, SMALL(IF($T$3:$T$89="○", ROW($T$3:$T$89)-ROW($T$3)+1), ROW(A66)), COLUMNS($U$3:U68)), "")</f>
        <v/>
      </c>
      <c r="V170" s="692" t="str">
        <f t="array" ref="V170">IFERROR(INDEX($U$3:$Y$89, SMALL(IF($T$3:$T$89="○", ROW($T$3:$T$89)-ROW($T$3)+1), ROW(B66)), COLUMNS($U$3:V68)), "")</f>
        <v/>
      </c>
      <c r="W170" s="692" t="str">
        <f t="array" ref="W170">IFERROR(INDEX($U$3:$Y$89, SMALL(IF($T$3:$T$89="○", ROW($T$3:$T$89)-ROW($T$3)+1), ROW(C66)), COLUMNS($U$3:W68)), "")</f>
        <v/>
      </c>
      <c r="X170" s="692" t="str">
        <f t="array" ref="X170">IFERROR(INDEX($U$3:$Y$89, SMALL(IF($T$3:$T$89="○", ROW($T$3:$T$89)-ROW($T$3)+1), ROW(D66)), COLUMNS($U$3:X68)), "")</f>
        <v/>
      </c>
      <c r="Y170" s="692" t="str">
        <f t="array" ref="Y170">IFERROR(INDEX($U$3:$Y$89, SMALL(IF($T$3:$T$89="○", ROW($T$3:$T$89)-ROW($T$3)+1), ROW(E66)), COLUMNS($U$3:Y68)), "")</f>
        <v/>
      </c>
    </row>
    <row r="171" spans="21:25" x14ac:dyDescent="0.15">
      <c r="U171" s="692" t="str">
        <f t="array" ref="U171">IFERROR(INDEX($U$3:$Y$89, SMALL(IF($T$3:$T$89="○", ROW($T$3:$T$89)-ROW($T$3)+1), ROW(A67)), COLUMNS($U$3:U69)), "")</f>
        <v/>
      </c>
      <c r="V171" s="692" t="str">
        <f t="array" ref="V171">IFERROR(INDEX($U$3:$Y$89, SMALL(IF($T$3:$T$89="○", ROW($T$3:$T$89)-ROW($T$3)+1), ROW(B67)), COLUMNS($U$3:V69)), "")</f>
        <v/>
      </c>
      <c r="W171" s="692" t="str">
        <f t="array" ref="W171">IFERROR(INDEX($U$3:$Y$89, SMALL(IF($T$3:$T$89="○", ROW($T$3:$T$89)-ROW($T$3)+1), ROW(C67)), COLUMNS($U$3:W69)), "")</f>
        <v/>
      </c>
      <c r="X171" s="692" t="str">
        <f t="array" ref="X171">IFERROR(INDEX($U$3:$Y$89, SMALL(IF($T$3:$T$89="○", ROW($T$3:$T$89)-ROW($T$3)+1), ROW(D67)), COLUMNS($U$3:X69)), "")</f>
        <v/>
      </c>
      <c r="Y171" s="692" t="str">
        <f t="array" ref="Y171">IFERROR(INDEX($U$3:$Y$89, SMALL(IF($T$3:$T$89="○", ROW($T$3:$T$89)-ROW($T$3)+1), ROW(E67)), COLUMNS($U$3:Y69)), "")</f>
        <v/>
      </c>
    </row>
    <row r="172" spans="21:25" x14ac:dyDescent="0.15">
      <c r="U172" s="692" t="str">
        <f t="array" ref="U172">IFERROR(INDEX($U$3:$Y$89, SMALL(IF($T$3:$T$89="○", ROW($T$3:$T$89)-ROW($T$3)+1), ROW(A68)), COLUMNS($U$3:U70)), "")</f>
        <v/>
      </c>
      <c r="V172" s="692" t="str">
        <f t="array" ref="V172">IFERROR(INDEX($U$3:$Y$89, SMALL(IF($T$3:$T$89="○", ROW($T$3:$T$89)-ROW($T$3)+1), ROW(B68)), COLUMNS($U$3:V70)), "")</f>
        <v/>
      </c>
      <c r="W172" s="692" t="str">
        <f t="array" ref="W172">IFERROR(INDEX($U$3:$Y$89, SMALL(IF($T$3:$T$89="○", ROW($T$3:$T$89)-ROW($T$3)+1), ROW(C68)), COLUMNS($U$3:W70)), "")</f>
        <v/>
      </c>
      <c r="X172" s="692" t="str">
        <f t="array" ref="X172">IFERROR(INDEX($U$3:$Y$89, SMALL(IF($T$3:$T$89="○", ROW($T$3:$T$89)-ROW($T$3)+1), ROW(D68)), COLUMNS($U$3:X70)), "")</f>
        <v/>
      </c>
      <c r="Y172" s="692" t="str">
        <f t="array" ref="Y172">IFERROR(INDEX($U$3:$Y$89, SMALL(IF($T$3:$T$89="○", ROW($T$3:$T$89)-ROW($T$3)+1), ROW(E68)), COLUMNS($U$3:Y70)), "")</f>
        <v/>
      </c>
    </row>
    <row r="173" spans="21:25" x14ac:dyDescent="0.15">
      <c r="U173" s="692" t="str">
        <f t="array" ref="U173">IFERROR(INDEX($U$3:$Y$89, SMALL(IF($T$3:$T$89="○", ROW($T$3:$T$89)-ROW($T$3)+1), ROW(A69)), COLUMNS($U$3:U71)), "")</f>
        <v/>
      </c>
      <c r="V173" s="692" t="str">
        <f t="array" ref="V173">IFERROR(INDEX($U$3:$Y$89, SMALL(IF($T$3:$T$89="○", ROW($T$3:$T$89)-ROW($T$3)+1), ROW(B69)), COLUMNS($U$3:V71)), "")</f>
        <v/>
      </c>
      <c r="W173" s="692" t="str">
        <f t="array" ref="W173">IFERROR(INDEX($U$3:$Y$89, SMALL(IF($T$3:$T$89="○", ROW($T$3:$T$89)-ROW($T$3)+1), ROW(C69)), COLUMNS($U$3:W71)), "")</f>
        <v/>
      </c>
      <c r="X173" s="692" t="str">
        <f t="array" ref="X173">IFERROR(INDEX($U$3:$Y$89, SMALL(IF($T$3:$T$89="○", ROW($T$3:$T$89)-ROW($T$3)+1), ROW(D69)), COLUMNS($U$3:X71)), "")</f>
        <v/>
      </c>
      <c r="Y173" s="692" t="str">
        <f t="array" ref="Y173">IFERROR(INDEX($U$3:$Y$89, SMALL(IF($T$3:$T$89="○", ROW($T$3:$T$89)-ROW($T$3)+1), ROW(E69)), COLUMNS($U$3:Y71)), "")</f>
        <v/>
      </c>
    </row>
    <row r="174" spans="21:25" x14ac:dyDescent="0.15">
      <c r="U174" s="692" t="str">
        <f t="array" ref="U174">IFERROR(INDEX($U$3:$Y$89, SMALL(IF($T$3:$T$89="○", ROW($T$3:$T$89)-ROW($T$3)+1), ROW(A70)), COLUMNS($U$3:U72)), "")</f>
        <v/>
      </c>
      <c r="V174" s="692" t="str">
        <f t="array" ref="V174">IFERROR(INDEX($U$3:$Y$89, SMALL(IF($T$3:$T$89="○", ROW($T$3:$T$89)-ROW($T$3)+1), ROW(B70)), COLUMNS($U$3:V72)), "")</f>
        <v/>
      </c>
      <c r="W174" s="692" t="str">
        <f t="array" ref="W174">IFERROR(INDEX($U$3:$Y$89, SMALL(IF($T$3:$T$89="○", ROW($T$3:$T$89)-ROW($T$3)+1), ROW(C70)), COLUMNS($U$3:W72)), "")</f>
        <v/>
      </c>
      <c r="X174" s="692" t="str">
        <f t="array" ref="X174">IFERROR(INDEX($U$3:$Y$89, SMALL(IF($T$3:$T$89="○", ROW($T$3:$T$89)-ROW($T$3)+1), ROW(D70)), COLUMNS($U$3:X72)), "")</f>
        <v/>
      </c>
      <c r="Y174" s="692" t="str">
        <f t="array" ref="Y174">IFERROR(INDEX($U$3:$Y$89, SMALL(IF($T$3:$T$89="○", ROW($T$3:$T$89)-ROW($T$3)+1), ROW(E70)), COLUMNS($U$3:Y72)), "")</f>
        <v/>
      </c>
    </row>
    <row r="175" spans="21:25" x14ac:dyDescent="0.15">
      <c r="U175" s="692" t="str">
        <f t="array" ref="U175">IFERROR(INDEX($U$3:$Y$89, SMALL(IF($T$3:$T$89="○", ROW($T$3:$T$89)-ROW($T$3)+1), ROW(A71)), COLUMNS($U$3:U73)), "")</f>
        <v/>
      </c>
      <c r="V175" s="692" t="str">
        <f t="array" ref="V175">IFERROR(INDEX($U$3:$Y$89, SMALL(IF($T$3:$T$89="○", ROW($T$3:$T$89)-ROW($T$3)+1), ROW(B71)), COLUMNS($U$3:V73)), "")</f>
        <v/>
      </c>
      <c r="W175" s="692" t="str">
        <f t="array" ref="W175">IFERROR(INDEX($U$3:$Y$89, SMALL(IF($T$3:$T$89="○", ROW($T$3:$T$89)-ROW($T$3)+1), ROW(C71)), COLUMNS($U$3:W73)), "")</f>
        <v/>
      </c>
      <c r="X175" s="692" t="str">
        <f t="array" ref="X175">IFERROR(INDEX($U$3:$Y$89, SMALL(IF($T$3:$T$89="○", ROW($T$3:$T$89)-ROW($T$3)+1), ROW(D71)), COLUMNS($U$3:X73)), "")</f>
        <v/>
      </c>
      <c r="Y175" s="692" t="str">
        <f t="array" ref="Y175">IFERROR(INDEX($U$3:$Y$89, SMALL(IF($T$3:$T$89="○", ROW($T$3:$T$89)-ROW($T$3)+1), ROW(E71)), COLUMNS($U$3:Y73)), "")</f>
        <v/>
      </c>
    </row>
    <row r="176" spans="21:25" x14ac:dyDescent="0.15">
      <c r="U176" s="692" t="str">
        <f t="array" ref="U176">IFERROR(INDEX($U$3:$Y$89, SMALL(IF($T$3:$T$89="○", ROW($T$3:$T$89)-ROW($T$3)+1), ROW(A72)), COLUMNS($U$3:U74)), "")</f>
        <v/>
      </c>
      <c r="V176" s="692" t="str">
        <f t="array" ref="V176">IFERROR(INDEX($U$3:$Y$89, SMALL(IF($T$3:$T$89="○", ROW($T$3:$T$89)-ROW($T$3)+1), ROW(B72)), COLUMNS($U$3:V74)), "")</f>
        <v/>
      </c>
      <c r="W176" s="692" t="str">
        <f t="array" ref="W176">IFERROR(INDEX($U$3:$Y$89, SMALL(IF($T$3:$T$89="○", ROW($T$3:$T$89)-ROW($T$3)+1), ROW(C72)), COLUMNS($U$3:W74)), "")</f>
        <v/>
      </c>
      <c r="X176" s="692" t="str">
        <f t="array" ref="X176">IFERROR(INDEX($U$3:$Y$89, SMALL(IF($T$3:$T$89="○", ROW($T$3:$T$89)-ROW($T$3)+1), ROW(D72)), COLUMNS($U$3:X74)), "")</f>
        <v/>
      </c>
      <c r="Y176" s="692" t="str">
        <f t="array" ref="Y176">IFERROR(INDEX($U$3:$Y$89, SMALL(IF($T$3:$T$89="○", ROW($T$3:$T$89)-ROW($T$3)+1), ROW(E72)), COLUMNS($U$3:Y74)), "")</f>
        <v/>
      </c>
    </row>
    <row r="177" spans="21:25" x14ac:dyDescent="0.15">
      <c r="U177" s="692" t="str">
        <f t="array" ref="U177">IFERROR(INDEX($U$3:$Y$89, SMALL(IF($T$3:$T$89="○", ROW($T$3:$T$89)-ROW($T$3)+1), ROW(A73)), COLUMNS($U$3:U75)), "")</f>
        <v/>
      </c>
      <c r="V177" s="692" t="str">
        <f t="array" ref="V177">IFERROR(INDEX($U$3:$Y$89, SMALL(IF($T$3:$T$89="○", ROW($T$3:$T$89)-ROW($T$3)+1), ROW(B73)), COLUMNS($U$3:V75)), "")</f>
        <v/>
      </c>
      <c r="W177" s="692" t="str">
        <f t="array" ref="W177">IFERROR(INDEX($U$3:$Y$89, SMALL(IF($T$3:$T$89="○", ROW($T$3:$T$89)-ROW($T$3)+1), ROW(C73)), COLUMNS($U$3:W75)), "")</f>
        <v/>
      </c>
      <c r="X177" s="692" t="str">
        <f t="array" ref="X177">IFERROR(INDEX($U$3:$Y$89, SMALL(IF($T$3:$T$89="○", ROW($T$3:$T$89)-ROW($T$3)+1), ROW(D73)), COLUMNS($U$3:X75)), "")</f>
        <v/>
      </c>
      <c r="Y177" s="692" t="str">
        <f t="array" ref="Y177">IFERROR(INDEX($U$3:$Y$89, SMALL(IF($T$3:$T$89="○", ROW($T$3:$T$89)-ROW($T$3)+1), ROW(E73)), COLUMNS($U$3:Y75)), "")</f>
        <v/>
      </c>
    </row>
    <row r="178" spans="21:25" x14ac:dyDescent="0.15">
      <c r="U178" s="692" t="str">
        <f t="array" ref="U178">IFERROR(INDEX($U$3:$Y$89, SMALL(IF($T$3:$T$89="○", ROW($T$3:$T$89)-ROW($T$3)+1), ROW(A74)), COLUMNS($U$3:U76)), "")</f>
        <v/>
      </c>
      <c r="V178" s="692" t="str">
        <f t="array" ref="V178">IFERROR(INDEX($U$3:$Y$89, SMALL(IF($T$3:$T$89="○", ROW($T$3:$T$89)-ROW($T$3)+1), ROW(B74)), COLUMNS($U$3:V76)), "")</f>
        <v/>
      </c>
      <c r="W178" s="692" t="str">
        <f t="array" ref="W178">IFERROR(INDEX($U$3:$Y$89, SMALL(IF($T$3:$T$89="○", ROW($T$3:$T$89)-ROW($T$3)+1), ROW(C74)), COLUMNS($U$3:W76)), "")</f>
        <v/>
      </c>
      <c r="X178" s="692" t="str">
        <f t="array" ref="X178">IFERROR(INDEX($U$3:$Y$89, SMALL(IF($T$3:$T$89="○", ROW($T$3:$T$89)-ROW($T$3)+1), ROW(D74)), COLUMNS($U$3:X76)), "")</f>
        <v/>
      </c>
      <c r="Y178" s="692" t="str">
        <f t="array" ref="Y178">IFERROR(INDEX($U$3:$Y$89, SMALL(IF($T$3:$T$89="○", ROW($T$3:$T$89)-ROW($T$3)+1), ROW(E74)), COLUMNS($U$3:Y76)), "")</f>
        <v/>
      </c>
    </row>
    <row r="179" spans="21:25" x14ac:dyDescent="0.15">
      <c r="U179" s="692" t="str">
        <f t="array" ref="U179">IFERROR(INDEX($U$3:$Y$89, SMALL(IF($T$3:$T$89="○", ROW($T$3:$T$89)-ROW($T$3)+1), ROW(A75)), COLUMNS($U$3:U77)), "")</f>
        <v/>
      </c>
      <c r="V179" s="692" t="str">
        <f t="array" ref="V179">IFERROR(INDEX($U$3:$Y$89, SMALL(IF($T$3:$T$89="○", ROW($T$3:$T$89)-ROW($T$3)+1), ROW(B75)), COLUMNS($U$3:V77)), "")</f>
        <v/>
      </c>
      <c r="W179" s="692" t="str">
        <f t="array" ref="W179">IFERROR(INDEX($U$3:$Y$89, SMALL(IF($T$3:$T$89="○", ROW($T$3:$T$89)-ROW($T$3)+1), ROW(C75)), COLUMNS($U$3:W77)), "")</f>
        <v/>
      </c>
      <c r="X179" s="692" t="str">
        <f t="array" ref="X179">IFERROR(INDEX($U$3:$Y$89, SMALL(IF($T$3:$T$89="○", ROW($T$3:$T$89)-ROW($T$3)+1), ROW(D75)), COLUMNS($U$3:X77)), "")</f>
        <v/>
      </c>
      <c r="Y179" s="692" t="str">
        <f t="array" ref="Y179">IFERROR(INDEX($U$3:$Y$89, SMALL(IF($T$3:$T$89="○", ROW($T$3:$T$89)-ROW($T$3)+1), ROW(E75)), COLUMNS($U$3:Y77)), "")</f>
        <v/>
      </c>
    </row>
    <row r="180" spans="21:25" x14ac:dyDescent="0.15">
      <c r="U180" s="692" t="str">
        <f t="array" ref="U180">IFERROR(INDEX($U$3:$Y$89, SMALL(IF($T$3:$T$89="○", ROW($T$3:$T$89)-ROW($T$3)+1), ROW(A76)), COLUMNS($U$3:U78)), "")</f>
        <v/>
      </c>
      <c r="V180" s="692" t="str">
        <f t="array" ref="V180">IFERROR(INDEX($U$3:$Y$89, SMALL(IF($T$3:$T$89="○", ROW($T$3:$T$89)-ROW($T$3)+1), ROW(B76)), COLUMNS($U$3:V78)), "")</f>
        <v/>
      </c>
      <c r="W180" s="692" t="str">
        <f t="array" ref="W180">IFERROR(INDEX($U$3:$Y$89, SMALL(IF($T$3:$T$89="○", ROW($T$3:$T$89)-ROW($T$3)+1), ROW(C76)), COLUMNS($U$3:W78)), "")</f>
        <v/>
      </c>
      <c r="X180" s="692" t="str">
        <f t="array" ref="X180">IFERROR(INDEX($U$3:$Y$89, SMALL(IF($T$3:$T$89="○", ROW($T$3:$T$89)-ROW($T$3)+1), ROW(D76)), COLUMNS($U$3:X78)), "")</f>
        <v/>
      </c>
      <c r="Y180" s="692" t="str">
        <f t="array" ref="Y180">IFERROR(INDEX($U$3:$Y$89, SMALL(IF($T$3:$T$89="○", ROW($T$3:$T$89)-ROW($T$3)+1), ROW(E76)), COLUMNS($U$3:Y78)), "")</f>
        <v/>
      </c>
    </row>
    <row r="181" spans="21:25" x14ac:dyDescent="0.15">
      <c r="U181" s="692" t="str">
        <f t="array" ref="U181">IFERROR(INDEX($U$3:$Y$89, SMALL(IF($T$3:$T$89="○", ROW($T$3:$T$89)-ROW($T$3)+1), ROW(A77)), COLUMNS($U$3:U79)), "")</f>
        <v/>
      </c>
      <c r="V181" s="692" t="str">
        <f t="array" ref="V181">IFERROR(INDEX($U$3:$Y$89, SMALL(IF($T$3:$T$89="○", ROW($T$3:$T$89)-ROW($T$3)+1), ROW(B77)), COLUMNS($U$3:V79)), "")</f>
        <v/>
      </c>
      <c r="W181" s="692" t="str">
        <f t="array" ref="W181">IFERROR(INDEX($U$3:$Y$89, SMALL(IF($T$3:$T$89="○", ROW($T$3:$T$89)-ROW($T$3)+1), ROW(C77)), COLUMNS($U$3:W79)), "")</f>
        <v/>
      </c>
      <c r="X181" s="692" t="str">
        <f t="array" ref="X181">IFERROR(INDEX($U$3:$Y$89, SMALL(IF($T$3:$T$89="○", ROW($T$3:$T$89)-ROW($T$3)+1), ROW(D77)), COLUMNS($U$3:X79)), "")</f>
        <v/>
      </c>
      <c r="Y181" s="692" t="str">
        <f t="array" ref="Y181">IFERROR(INDEX($U$3:$Y$89, SMALL(IF($T$3:$T$89="○", ROW($T$3:$T$89)-ROW($T$3)+1), ROW(E77)), COLUMNS($U$3:Y79)), "")</f>
        <v/>
      </c>
    </row>
    <row r="182" spans="21:25" x14ac:dyDescent="0.15">
      <c r="U182" s="692" t="str">
        <f t="array" ref="U182">IFERROR(INDEX($U$3:$Y$89, SMALL(IF($T$3:$T$89="○", ROW($T$3:$T$89)-ROW($T$3)+1), ROW(A78)), COLUMNS($U$3:U80)), "")</f>
        <v/>
      </c>
      <c r="V182" s="692" t="str">
        <f t="array" ref="V182">IFERROR(INDEX($U$3:$Y$89, SMALL(IF($T$3:$T$89="○", ROW($T$3:$T$89)-ROW($T$3)+1), ROW(B78)), COLUMNS($U$3:V80)), "")</f>
        <v/>
      </c>
      <c r="W182" s="692" t="str">
        <f t="array" ref="W182">IFERROR(INDEX($U$3:$Y$89, SMALL(IF($T$3:$T$89="○", ROW($T$3:$T$89)-ROW($T$3)+1), ROW(C78)), COLUMNS($U$3:W80)), "")</f>
        <v/>
      </c>
      <c r="X182" s="692" t="str">
        <f t="array" ref="X182">IFERROR(INDEX($U$3:$Y$89, SMALL(IF($T$3:$T$89="○", ROW($T$3:$T$89)-ROW($T$3)+1), ROW(D78)), COLUMNS($U$3:X80)), "")</f>
        <v/>
      </c>
      <c r="Y182" s="692" t="str">
        <f t="array" ref="Y182">IFERROR(INDEX($U$3:$Y$89, SMALL(IF($T$3:$T$89="○", ROW($T$3:$T$89)-ROW($T$3)+1), ROW(E78)), COLUMNS($U$3:Y80)), "")</f>
        <v/>
      </c>
    </row>
    <row r="183" spans="21:25" x14ac:dyDescent="0.15">
      <c r="U183" s="692" t="str">
        <f t="array" ref="U183">IFERROR(INDEX($U$3:$Y$89, SMALL(IF($T$3:$T$89="○", ROW($T$3:$T$89)-ROW($T$3)+1), ROW(A79)), COLUMNS($U$3:U81)), "")</f>
        <v/>
      </c>
      <c r="V183" s="692" t="str">
        <f t="array" ref="V183">IFERROR(INDEX($U$3:$Y$89, SMALL(IF($T$3:$T$89="○", ROW($T$3:$T$89)-ROW($T$3)+1), ROW(B79)), COLUMNS($U$3:V81)), "")</f>
        <v/>
      </c>
      <c r="W183" s="692" t="str">
        <f t="array" ref="W183">IFERROR(INDEX($U$3:$Y$89, SMALL(IF($T$3:$T$89="○", ROW($T$3:$T$89)-ROW($T$3)+1), ROW(C79)), COLUMNS($U$3:W81)), "")</f>
        <v/>
      </c>
      <c r="X183" s="692" t="str">
        <f t="array" ref="X183">IFERROR(INDEX($U$3:$Y$89, SMALL(IF($T$3:$T$89="○", ROW($T$3:$T$89)-ROW($T$3)+1), ROW(D79)), COLUMNS($U$3:X81)), "")</f>
        <v/>
      </c>
      <c r="Y183" s="692" t="str">
        <f t="array" ref="Y183">IFERROR(INDEX($U$3:$Y$89, SMALL(IF($T$3:$T$89="○", ROW($T$3:$T$89)-ROW($T$3)+1), ROW(E79)), COLUMNS($U$3:Y81)), "")</f>
        <v/>
      </c>
    </row>
    <row r="184" spans="21:25" x14ac:dyDescent="0.15">
      <c r="U184" s="692" t="str">
        <f t="array" ref="U184">IFERROR(INDEX($U$3:$Y$89, SMALL(IF($T$3:$T$89="○", ROW($T$3:$T$89)-ROW($T$3)+1), ROW(A80)), COLUMNS($U$3:U82)), "")</f>
        <v/>
      </c>
      <c r="V184" s="692" t="str">
        <f t="array" ref="V184">IFERROR(INDEX($U$3:$Y$89, SMALL(IF($T$3:$T$89="○", ROW($T$3:$T$89)-ROW($T$3)+1), ROW(B80)), COLUMNS($U$3:V82)), "")</f>
        <v/>
      </c>
      <c r="W184" s="692" t="str">
        <f t="array" ref="W184">IFERROR(INDEX($U$3:$Y$89, SMALL(IF($T$3:$T$89="○", ROW($T$3:$T$89)-ROW($T$3)+1), ROW(C80)), COLUMNS($U$3:W82)), "")</f>
        <v/>
      </c>
      <c r="X184" s="692" t="str">
        <f t="array" ref="X184">IFERROR(INDEX($U$3:$Y$89, SMALL(IF($T$3:$T$89="○", ROW($T$3:$T$89)-ROW($T$3)+1), ROW(D80)), COLUMNS($U$3:X82)), "")</f>
        <v/>
      </c>
      <c r="Y184" s="692" t="str">
        <f t="array" ref="Y184">IFERROR(INDEX($U$3:$Y$89, SMALL(IF($T$3:$T$89="○", ROW($T$3:$T$89)-ROW($T$3)+1), ROW(E80)), COLUMNS($U$3:Y82)), "")</f>
        <v/>
      </c>
    </row>
    <row r="185" spans="21:25" x14ac:dyDescent="0.15">
      <c r="U185" s="692" t="str">
        <f t="array" ref="U185">IFERROR(INDEX($U$3:$Y$89, SMALL(IF($T$3:$T$89="○", ROW($T$3:$T$89)-ROW($T$3)+1), ROW(A81)), COLUMNS($U$3:U83)), "")</f>
        <v/>
      </c>
      <c r="V185" s="692" t="str">
        <f t="array" ref="V185">IFERROR(INDEX($U$3:$Y$89, SMALL(IF($T$3:$T$89="○", ROW($T$3:$T$89)-ROW($T$3)+1), ROW(B81)), COLUMNS($U$3:V83)), "")</f>
        <v/>
      </c>
      <c r="W185" s="692" t="str">
        <f t="array" ref="W185">IFERROR(INDEX($U$3:$Y$89, SMALL(IF($T$3:$T$89="○", ROW($T$3:$T$89)-ROW($T$3)+1), ROW(C81)), COLUMNS($U$3:W83)), "")</f>
        <v/>
      </c>
      <c r="X185" s="692" t="str">
        <f t="array" ref="X185">IFERROR(INDEX($U$3:$Y$89, SMALL(IF($T$3:$T$89="○", ROW($T$3:$T$89)-ROW($T$3)+1), ROW(D81)), COLUMNS($U$3:X83)), "")</f>
        <v/>
      </c>
      <c r="Y185" s="692" t="str">
        <f t="array" ref="Y185">IFERROR(INDEX($U$3:$Y$89, SMALL(IF($T$3:$T$89="○", ROW($T$3:$T$89)-ROW($T$3)+1), ROW(E81)), COLUMNS($U$3:Y83)), "")</f>
        <v/>
      </c>
    </row>
    <row r="186" spans="21:25" x14ac:dyDescent="0.15">
      <c r="U186" s="692" t="str">
        <f t="array" ref="U186">IFERROR(INDEX($U$3:$Y$89, SMALL(IF($T$3:$T$89="○", ROW($T$3:$T$89)-ROW($T$3)+1), ROW(A82)), COLUMNS($U$3:U84)), "")</f>
        <v/>
      </c>
      <c r="V186" s="692" t="str">
        <f t="array" ref="V186">IFERROR(INDEX($U$3:$Y$89, SMALL(IF($T$3:$T$89="○", ROW($T$3:$T$89)-ROW($T$3)+1), ROW(B82)), COLUMNS($U$3:V84)), "")</f>
        <v/>
      </c>
      <c r="W186" s="692" t="str">
        <f t="array" ref="W186">IFERROR(INDEX($U$3:$Y$89, SMALL(IF($T$3:$T$89="○", ROW($T$3:$T$89)-ROW($T$3)+1), ROW(C82)), COLUMNS($U$3:W84)), "")</f>
        <v/>
      </c>
      <c r="X186" s="692" t="str">
        <f t="array" ref="X186">IFERROR(INDEX($U$3:$Y$89, SMALL(IF($T$3:$T$89="○", ROW($T$3:$T$89)-ROW($T$3)+1), ROW(D82)), COLUMNS($U$3:X84)), "")</f>
        <v/>
      </c>
      <c r="Y186" s="692" t="str">
        <f t="array" ref="Y186">IFERROR(INDEX($U$3:$Y$89, SMALL(IF($T$3:$T$89="○", ROW($T$3:$T$89)-ROW($T$3)+1), ROW(E82)), COLUMNS($U$3:Y84)), "")</f>
        <v/>
      </c>
    </row>
    <row r="187" spans="21:25" x14ac:dyDescent="0.15">
      <c r="U187" s="692" t="str">
        <f t="array" ref="U187">IFERROR(INDEX($U$3:$Y$89, SMALL(IF($T$3:$T$89="○", ROW($T$3:$T$89)-ROW($T$3)+1), ROW(A83)), COLUMNS($U$3:U85)), "")</f>
        <v/>
      </c>
      <c r="V187" s="692" t="str">
        <f t="array" ref="V187">IFERROR(INDEX($U$3:$Y$89, SMALL(IF($T$3:$T$89="○", ROW($T$3:$T$89)-ROW($T$3)+1), ROW(B83)), COLUMNS($U$3:V85)), "")</f>
        <v/>
      </c>
      <c r="W187" s="692" t="str">
        <f t="array" ref="W187">IFERROR(INDEX($U$3:$Y$89, SMALL(IF($T$3:$T$89="○", ROW($T$3:$T$89)-ROW($T$3)+1), ROW(C83)), COLUMNS($U$3:W85)), "")</f>
        <v/>
      </c>
      <c r="X187" s="692" t="str">
        <f t="array" ref="X187">IFERROR(INDEX($U$3:$Y$89, SMALL(IF($T$3:$T$89="○", ROW($T$3:$T$89)-ROW($T$3)+1), ROW(D83)), COLUMNS($U$3:X85)), "")</f>
        <v/>
      </c>
      <c r="Y187" s="692" t="str">
        <f t="array" ref="Y187">IFERROR(INDEX($U$3:$Y$89, SMALL(IF($T$3:$T$89="○", ROW($T$3:$T$89)-ROW($T$3)+1), ROW(E83)), COLUMNS($U$3:Y85)), "")</f>
        <v/>
      </c>
    </row>
    <row r="188" spans="21:25" x14ac:dyDescent="0.15">
      <c r="U188" s="692" t="str">
        <f t="array" ref="U188">IFERROR(INDEX($U$3:$Y$89, SMALL(IF($T$3:$T$89="○", ROW($T$3:$T$89)-ROW($T$3)+1), ROW(A84)), COLUMNS($U$3:U86)), "")</f>
        <v/>
      </c>
      <c r="V188" s="692" t="str">
        <f t="array" ref="V188">IFERROR(INDEX($U$3:$Y$89, SMALL(IF($T$3:$T$89="○", ROW($T$3:$T$89)-ROW($T$3)+1), ROW(B84)), COLUMNS($U$3:V86)), "")</f>
        <v/>
      </c>
      <c r="W188" s="692" t="str">
        <f t="array" ref="W188">IFERROR(INDEX($U$3:$Y$89, SMALL(IF($T$3:$T$89="○", ROW($T$3:$T$89)-ROW($T$3)+1), ROW(C84)), COLUMNS($U$3:W86)), "")</f>
        <v/>
      </c>
      <c r="X188" s="692" t="str">
        <f t="array" ref="X188">IFERROR(INDEX($U$3:$Y$89, SMALL(IF($T$3:$T$89="○", ROW($T$3:$T$89)-ROW($T$3)+1), ROW(D84)), COLUMNS($U$3:X86)), "")</f>
        <v/>
      </c>
      <c r="Y188" s="692" t="str">
        <f t="array" ref="Y188">IFERROR(INDEX($U$3:$Y$89, SMALL(IF($T$3:$T$89="○", ROW($T$3:$T$89)-ROW($T$3)+1), ROW(E84)), COLUMNS($U$3:Y86)), "")</f>
        <v/>
      </c>
    </row>
    <row r="189" spans="21:25" x14ac:dyDescent="0.15">
      <c r="U189" s="692" t="str">
        <f t="array" ref="U189">IFERROR(INDEX($U$3:$Y$89, SMALL(IF($T$3:$T$89="○", ROW($T$3:$T$89)-ROW($T$3)+1), ROW(A85)), COLUMNS($U$3:U87)), "")</f>
        <v/>
      </c>
      <c r="V189" s="692" t="str">
        <f t="array" ref="V189">IFERROR(INDEX($U$3:$Y$89, SMALL(IF($T$3:$T$89="○", ROW($T$3:$T$89)-ROW($T$3)+1), ROW(B85)), COLUMNS($U$3:V87)), "")</f>
        <v/>
      </c>
      <c r="W189" s="692" t="str">
        <f t="array" ref="W189">IFERROR(INDEX($U$3:$Y$89, SMALL(IF($T$3:$T$89="○", ROW($T$3:$T$89)-ROW($T$3)+1), ROW(C85)), COLUMNS($U$3:W87)), "")</f>
        <v/>
      </c>
      <c r="X189" s="692" t="str">
        <f t="array" ref="X189">IFERROR(INDEX($U$3:$Y$89, SMALL(IF($T$3:$T$89="○", ROW($T$3:$T$89)-ROW($T$3)+1), ROW(D85)), COLUMNS($U$3:X87)), "")</f>
        <v/>
      </c>
      <c r="Y189" s="692" t="str">
        <f t="array" ref="Y189">IFERROR(INDEX($U$3:$Y$89, SMALL(IF($T$3:$T$89="○", ROW($T$3:$T$89)-ROW($T$3)+1), ROW(E85)), COLUMNS($U$3:Y87)), "")</f>
        <v/>
      </c>
    </row>
    <row r="190" spans="21:25" x14ac:dyDescent="0.15">
      <c r="U190" s="692" t="str">
        <f t="array" ref="U190">IFERROR(INDEX($U$3:$Y$89, SMALL(IF($T$3:$T$89="○", ROW($T$3:$T$89)-ROW($T$3)+1), ROW(A86)), COLUMNS($U$3:U88)), "")</f>
        <v/>
      </c>
      <c r="V190" s="692" t="str">
        <f t="array" ref="V190">IFERROR(INDEX($U$3:$Y$89, SMALL(IF($T$3:$T$89="○", ROW($T$3:$T$89)-ROW($T$3)+1), ROW(B86)), COLUMNS($U$3:V88)), "")</f>
        <v/>
      </c>
      <c r="W190" s="692" t="str">
        <f t="array" ref="W190">IFERROR(INDEX($U$3:$Y$89, SMALL(IF($T$3:$T$89="○", ROW($T$3:$T$89)-ROW($T$3)+1), ROW(C86)), COLUMNS($U$3:W88)), "")</f>
        <v/>
      </c>
      <c r="X190" s="692" t="str">
        <f t="array" ref="X190">IFERROR(INDEX($U$3:$Y$89, SMALL(IF($T$3:$T$89="○", ROW($T$3:$T$89)-ROW($T$3)+1), ROW(D86)), COLUMNS($U$3:X88)), "")</f>
        <v/>
      </c>
      <c r="Y190" s="692" t="str">
        <f t="array" ref="Y190">IFERROR(INDEX($U$3:$Y$89, SMALL(IF($T$3:$T$89="○", ROW($T$3:$T$89)-ROW($T$3)+1), ROW(E86)), COLUMNS($U$3:Y88)), "")</f>
        <v/>
      </c>
    </row>
    <row r="191" spans="21:25" x14ac:dyDescent="0.15">
      <c r="U191" s="692" t="str">
        <f t="array" ref="U191">IFERROR(INDEX($U$3:$Y$89, SMALL(IF($T$3:$T$89="○", ROW($T$3:$T$89)-ROW($T$3)+1), ROW(A87)), COLUMNS($U$3:U89)), "")</f>
        <v/>
      </c>
      <c r="V191" s="692" t="str">
        <f t="array" ref="V191">IFERROR(INDEX($U$3:$Y$89, SMALL(IF($T$3:$T$89="○", ROW($T$3:$T$89)-ROW($T$3)+1), ROW(B87)), COLUMNS($U$3:V89)), "")</f>
        <v/>
      </c>
      <c r="W191" s="692" t="str">
        <f t="array" ref="W191">IFERROR(INDEX($U$3:$Y$89, SMALL(IF($T$3:$T$89="○", ROW($T$3:$T$89)-ROW($T$3)+1), ROW(C87)), COLUMNS($U$3:W89)), "")</f>
        <v/>
      </c>
      <c r="X191" s="692" t="str">
        <f t="array" ref="X191">IFERROR(INDEX($U$3:$Y$89, SMALL(IF($T$3:$T$89="○", ROW($T$3:$T$89)-ROW($T$3)+1), ROW(D87)), COLUMNS($U$3:X89)), "")</f>
        <v/>
      </c>
      <c r="Y191" s="692" t="str">
        <f t="array" ref="Y191">IFERROR(INDEX($U$3:$Y$89, SMALL(IF($T$3:$T$89="○", ROW($T$3:$T$89)-ROW($T$3)+1), ROW(E87)), COLUMNS($U$3:Y89)), "")</f>
        <v/>
      </c>
    </row>
    <row r="192" spans="21:25" x14ac:dyDescent="0.15">
      <c r="U192" s="692" t="str">
        <f t="array" ref="U192">IFERROR(INDEX($U$3:$Y$89, SMALL(IF($T$3:$T$89="○", ROW($T$3:$T$89)-ROW($T$3)+1), ROW(A88)), COLUMNS($U$3:U90)), "")</f>
        <v/>
      </c>
      <c r="V192" s="692" t="str">
        <f t="array" ref="V192">IFERROR(INDEX($U$3:$Y$89, SMALL(IF($T$3:$T$89="○", ROW($T$3:$T$89)-ROW($T$3)+1), ROW(B88)), COLUMNS($U$3:V90)), "")</f>
        <v/>
      </c>
      <c r="W192" s="692" t="str">
        <f t="array" ref="W192">IFERROR(INDEX($U$3:$Y$89, SMALL(IF($T$3:$T$89="○", ROW($T$3:$T$89)-ROW($T$3)+1), ROW(C88)), COLUMNS($U$3:W90)), "")</f>
        <v/>
      </c>
      <c r="X192" s="692" t="str">
        <f t="array" ref="X192">IFERROR(INDEX($U$3:$Y$89, SMALL(IF($T$3:$T$89="○", ROW($T$3:$T$89)-ROW($T$3)+1), ROW(D88)), COLUMNS($U$3:X90)), "")</f>
        <v/>
      </c>
      <c r="Y192" s="692" t="str">
        <f t="array" ref="Y192">IFERROR(INDEX($U$3:$Y$89, SMALL(IF($T$3:$T$89="○", ROW($T$3:$T$89)-ROW($T$3)+1), ROW(E88)), COLUMNS($U$3:Y90)), "")</f>
        <v/>
      </c>
    </row>
    <row r="193" spans="21:25" x14ac:dyDescent="0.15">
      <c r="U193" s="692" t="str">
        <f t="array" ref="U193">IFERROR(INDEX($U$3:$Y$89, SMALL(IF($T$3:$T$89="○", ROW($T$3:$T$89)-ROW($T$3)+1), ROW(A89)), COLUMNS($U$3:U91)), "")</f>
        <v/>
      </c>
      <c r="V193" s="692" t="str">
        <f t="array" ref="V193">IFERROR(INDEX($U$3:$Y$89, SMALL(IF($T$3:$T$89="○", ROW($T$3:$T$89)-ROW($T$3)+1), ROW(B89)), COLUMNS($U$3:V91)), "")</f>
        <v/>
      </c>
      <c r="W193" s="692" t="str">
        <f t="array" ref="W193">IFERROR(INDEX($U$3:$Y$89, SMALL(IF($T$3:$T$89="○", ROW($T$3:$T$89)-ROW($T$3)+1), ROW(C89)), COLUMNS($U$3:W91)), "")</f>
        <v/>
      </c>
      <c r="X193" s="692" t="str">
        <f t="array" ref="X193">IFERROR(INDEX($U$3:$Y$89, SMALL(IF($T$3:$T$89="○", ROW($T$3:$T$89)-ROW($T$3)+1), ROW(D89)), COLUMNS($U$3:X91)), "")</f>
        <v/>
      </c>
      <c r="Y193" s="692" t="str">
        <f t="array" ref="Y193">IFERROR(INDEX($U$3:$Y$89, SMALL(IF($T$3:$T$89="○", ROW($T$3:$T$89)-ROW($T$3)+1), ROW(E89)), COLUMNS($U$3:Y91)), "")</f>
        <v/>
      </c>
    </row>
    <row r="194" spans="21:25" x14ac:dyDescent="0.15">
      <c r="U194" s="692" t="str">
        <f t="array" ref="U194">IFERROR(INDEX($U$3:$Y$89, SMALL(IF($T$3:$T$89="○", ROW($T$3:$T$89)-ROW($T$3)+1), ROW(A90)), COLUMNS($U$3:U92)), "")</f>
        <v/>
      </c>
      <c r="V194" s="692" t="str">
        <f t="array" ref="V194">IFERROR(INDEX($U$3:$Y$89, SMALL(IF($T$3:$T$89="○", ROW($T$3:$T$89)-ROW($T$3)+1), ROW(B90)), COLUMNS($U$3:V92)), "")</f>
        <v/>
      </c>
      <c r="W194" s="692" t="str">
        <f t="array" ref="W194">IFERROR(INDEX($U$3:$Y$89, SMALL(IF($T$3:$T$89="○", ROW($T$3:$T$89)-ROW($T$3)+1), ROW(C90)), COLUMNS($U$3:W92)), "")</f>
        <v/>
      </c>
      <c r="X194" s="692" t="str">
        <f t="array" ref="X194">IFERROR(INDEX($U$3:$Y$89, SMALL(IF($T$3:$T$89="○", ROW($T$3:$T$89)-ROW($T$3)+1), ROW(D90)), COLUMNS($U$3:X92)), "")</f>
        <v/>
      </c>
      <c r="Y194" s="692" t="str">
        <f t="array" ref="Y194">IFERROR(INDEX($U$3:$Y$89, SMALL(IF($T$3:$T$89="○", ROW($T$3:$T$89)-ROW($T$3)+1), ROW(E90)), COLUMNS($U$3:Y92)), "")</f>
        <v/>
      </c>
    </row>
    <row r="195" spans="21:25" x14ac:dyDescent="0.15">
      <c r="U195" s="692" t="str">
        <f t="array" ref="U195">IFERROR(INDEX($U$3:$Y$89, SMALL(IF($T$3:$T$89="○", ROW($T$3:$T$89)-ROW($T$3)+1), ROW(A91)), COLUMNS($U$3:U93)), "")</f>
        <v/>
      </c>
      <c r="V195" s="692" t="str">
        <f t="array" ref="V195">IFERROR(INDEX($U$3:$Y$89, SMALL(IF($T$3:$T$89="○", ROW($T$3:$T$89)-ROW($T$3)+1), ROW(B91)), COLUMNS($U$3:V93)), "")</f>
        <v/>
      </c>
      <c r="W195" s="692" t="str">
        <f t="array" ref="W195">IFERROR(INDEX($U$3:$Y$89, SMALL(IF($T$3:$T$89="○", ROW($T$3:$T$89)-ROW($T$3)+1), ROW(C91)), COLUMNS($U$3:W93)), "")</f>
        <v/>
      </c>
      <c r="X195" s="692" t="str">
        <f t="array" ref="X195">IFERROR(INDEX($U$3:$Y$89, SMALL(IF($T$3:$T$89="○", ROW($T$3:$T$89)-ROW($T$3)+1), ROW(D91)), COLUMNS($U$3:X93)), "")</f>
        <v/>
      </c>
      <c r="Y195" s="692" t="str">
        <f t="array" ref="Y195">IFERROR(INDEX($U$3:$Y$89, SMALL(IF($T$3:$T$89="○", ROW($T$3:$T$89)-ROW($T$3)+1), ROW(E91)), COLUMNS($U$3:Y93)), "")</f>
        <v/>
      </c>
    </row>
    <row r="196" spans="21:25" x14ac:dyDescent="0.15">
      <c r="U196" s="692" t="str">
        <f t="array" ref="U196">IFERROR(INDEX($U$3:$Y$89, SMALL(IF($T$3:$T$89="○", ROW($T$3:$T$89)-ROW($T$3)+1), ROW(A92)), COLUMNS($U$3:U94)), "")</f>
        <v/>
      </c>
      <c r="V196" s="692" t="str">
        <f t="array" ref="V196">IFERROR(INDEX($U$3:$Y$89, SMALL(IF($T$3:$T$89="○", ROW($T$3:$T$89)-ROW($T$3)+1), ROW(B92)), COLUMNS($U$3:V94)), "")</f>
        <v/>
      </c>
      <c r="W196" s="692" t="str">
        <f t="array" ref="W196">IFERROR(INDEX($U$3:$Y$89, SMALL(IF($T$3:$T$89="○", ROW($T$3:$T$89)-ROW($T$3)+1), ROW(C92)), COLUMNS($U$3:W94)), "")</f>
        <v/>
      </c>
      <c r="X196" s="692" t="str">
        <f t="array" ref="X196">IFERROR(INDEX($U$3:$Y$89, SMALL(IF($T$3:$T$89="○", ROW($T$3:$T$89)-ROW($T$3)+1), ROW(D92)), COLUMNS($U$3:X94)), "")</f>
        <v/>
      </c>
      <c r="Y196" s="692" t="str">
        <f t="array" ref="Y196">IFERROR(INDEX($U$3:$Y$89, SMALL(IF($T$3:$T$89="○", ROW($T$3:$T$89)-ROW($T$3)+1), ROW(E92)), COLUMNS($U$3:Y94)), "")</f>
        <v/>
      </c>
    </row>
    <row r="197" spans="21:25" x14ac:dyDescent="0.15">
      <c r="U197" s="692" t="str">
        <f t="array" ref="U197">IFERROR(INDEX($U$3:$Y$89, SMALL(IF($T$3:$T$89="○", ROW($T$3:$T$89)-ROW($T$3)+1), ROW(A93)), COLUMNS($U$3:U95)), "")</f>
        <v/>
      </c>
      <c r="V197" s="692" t="str">
        <f t="array" ref="V197">IFERROR(INDEX($U$3:$Y$89, SMALL(IF($T$3:$T$89="○", ROW($T$3:$T$89)-ROW($T$3)+1), ROW(B93)), COLUMNS($U$3:V95)), "")</f>
        <v/>
      </c>
      <c r="W197" s="692" t="str">
        <f t="array" ref="W197">IFERROR(INDEX($U$3:$Y$89, SMALL(IF($T$3:$T$89="○", ROW($T$3:$T$89)-ROW($T$3)+1), ROW(C93)), COLUMNS($U$3:W95)), "")</f>
        <v/>
      </c>
      <c r="X197" s="692" t="str">
        <f t="array" ref="X197">IFERROR(INDEX($U$3:$Y$89, SMALL(IF($T$3:$T$89="○", ROW($T$3:$T$89)-ROW($T$3)+1), ROW(D93)), COLUMNS($U$3:X95)), "")</f>
        <v/>
      </c>
      <c r="Y197" s="692" t="str">
        <f t="array" ref="Y197">IFERROR(INDEX($U$3:$Y$89, SMALL(IF($T$3:$T$89="○", ROW($T$3:$T$89)-ROW($T$3)+1), ROW(E93)), COLUMNS($U$3:Y95)), "")</f>
        <v/>
      </c>
    </row>
    <row r="198" spans="21:25" x14ac:dyDescent="0.15">
      <c r="U198" s="692" t="str">
        <f t="array" ref="U198">IFERROR(INDEX($U$3:$Y$89, SMALL(IF($T$3:$T$89="○", ROW($T$3:$T$89)-ROW($T$3)+1), ROW(A94)), COLUMNS($U$3:U96)), "")</f>
        <v/>
      </c>
      <c r="V198" s="692" t="str">
        <f t="array" ref="V198">IFERROR(INDEX($U$3:$Y$89, SMALL(IF($T$3:$T$89="○", ROW($T$3:$T$89)-ROW($T$3)+1), ROW(B94)), COLUMNS($U$3:V96)), "")</f>
        <v/>
      </c>
      <c r="W198" s="692" t="str">
        <f t="array" ref="W198">IFERROR(INDEX($U$3:$Y$89, SMALL(IF($T$3:$T$89="○", ROW($T$3:$T$89)-ROW($T$3)+1), ROW(C94)), COLUMNS($U$3:W96)), "")</f>
        <v/>
      </c>
      <c r="X198" s="692" t="str">
        <f t="array" ref="X198">IFERROR(INDEX($U$3:$Y$89, SMALL(IF($T$3:$T$89="○", ROW($T$3:$T$89)-ROW($T$3)+1), ROW(D94)), COLUMNS($U$3:X96)), "")</f>
        <v/>
      </c>
      <c r="Y198" s="692" t="str">
        <f t="array" ref="Y198">IFERROR(INDEX($U$3:$Y$89, SMALL(IF($T$3:$T$89="○", ROW($T$3:$T$89)-ROW($T$3)+1), ROW(E94)), COLUMNS($U$3:Y96)), "")</f>
        <v/>
      </c>
    </row>
    <row r="199" spans="21:25" x14ac:dyDescent="0.15">
      <c r="U199" s="692" t="str">
        <f t="array" ref="U199">IFERROR(INDEX($U$3:$Y$89, SMALL(IF($T$3:$T$89="○", ROW($T$3:$T$89)-ROW($T$3)+1), ROW(A95)), COLUMNS($U$3:U97)), "")</f>
        <v/>
      </c>
      <c r="V199" s="692" t="str">
        <f t="array" ref="V199">IFERROR(INDEX($U$3:$Y$89, SMALL(IF($T$3:$T$89="○", ROW($T$3:$T$89)-ROW($T$3)+1), ROW(B95)), COLUMNS($U$3:V97)), "")</f>
        <v/>
      </c>
      <c r="W199" s="692" t="str">
        <f t="array" ref="W199">IFERROR(INDEX($U$3:$Y$89, SMALL(IF($T$3:$T$89="○", ROW($T$3:$T$89)-ROW($T$3)+1), ROW(C95)), COLUMNS($U$3:W97)), "")</f>
        <v/>
      </c>
      <c r="X199" s="692" t="str">
        <f t="array" ref="X199">IFERROR(INDEX($U$3:$Y$89, SMALL(IF($T$3:$T$89="○", ROW($T$3:$T$89)-ROW($T$3)+1), ROW(D95)), COLUMNS($U$3:X97)), "")</f>
        <v/>
      </c>
      <c r="Y199" s="692" t="str">
        <f t="array" ref="Y199">IFERROR(INDEX($U$3:$Y$89, SMALL(IF($T$3:$T$89="○", ROW($T$3:$T$89)-ROW($T$3)+1), ROW(E95)), COLUMNS($U$3:Y97)), "")</f>
        <v/>
      </c>
    </row>
    <row r="200" spans="21:25" x14ac:dyDescent="0.15">
      <c r="U200" s="692" t="str">
        <f t="array" ref="U200">IFERROR(INDEX($U$3:$Y$89, SMALL(IF($T$3:$T$89="○", ROW($T$3:$T$89)-ROW($T$3)+1), ROW(A96)), COLUMNS($U$3:U98)), "")</f>
        <v/>
      </c>
      <c r="V200" s="692" t="str">
        <f t="array" ref="V200">IFERROR(INDEX($U$3:$Y$89, SMALL(IF($T$3:$T$89="○", ROW($T$3:$T$89)-ROW($T$3)+1), ROW(B96)), COLUMNS($U$3:V98)), "")</f>
        <v/>
      </c>
      <c r="W200" s="692" t="str">
        <f t="array" ref="W200">IFERROR(INDEX($U$3:$Y$89, SMALL(IF($T$3:$T$89="○", ROW($T$3:$T$89)-ROW($T$3)+1), ROW(C96)), COLUMNS($U$3:W98)), "")</f>
        <v/>
      </c>
      <c r="X200" s="692" t="str">
        <f t="array" ref="X200">IFERROR(INDEX($U$3:$Y$89, SMALL(IF($T$3:$T$89="○", ROW($T$3:$T$89)-ROW($T$3)+1), ROW(D96)), COLUMNS($U$3:X98)), "")</f>
        <v/>
      </c>
      <c r="Y200" s="692" t="str">
        <f t="array" ref="Y200">IFERROR(INDEX($U$3:$Y$89, SMALL(IF($T$3:$T$89="○", ROW($T$3:$T$89)-ROW($T$3)+1), ROW(E96)), COLUMNS($U$3:Y98)), "")</f>
        <v/>
      </c>
    </row>
    <row r="201" spans="21:25" x14ac:dyDescent="0.15">
      <c r="U201" s="692" t="str">
        <f t="array" ref="U201">IFERROR(INDEX($U$3:$Y$89, SMALL(IF($T$3:$T$89="○", ROW($T$3:$T$89)-ROW($T$3)+1), ROW(A97)), COLUMNS($U$3:U99)), "")</f>
        <v/>
      </c>
      <c r="V201" s="692" t="str">
        <f t="array" ref="V201">IFERROR(INDEX($U$3:$Y$89, SMALL(IF($T$3:$T$89="○", ROW($T$3:$T$89)-ROW($T$3)+1), ROW(B97)), COLUMNS($U$3:V99)), "")</f>
        <v/>
      </c>
      <c r="W201" s="692" t="str">
        <f t="array" ref="W201">IFERROR(INDEX($U$3:$Y$89, SMALL(IF($T$3:$T$89="○", ROW($T$3:$T$89)-ROW($T$3)+1), ROW(C97)), COLUMNS($U$3:W99)), "")</f>
        <v/>
      </c>
      <c r="X201" s="692" t="str">
        <f t="array" ref="X201">IFERROR(INDEX($U$3:$Y$89, SMALL(IF($T$3:$T$89="○", ROW($T$3:$T$89)-ROW($T$3)+1), ROW(D97)), COLUMNS($U$3:X99)), "")</f>
        <v/>
      </c>
      <c r="Y201" s="692" t="str">
        <f t="array" ref="Y201">IFERROR(INDEX($U$3:$Y$89, SMALL(IF($T$3:$T$89="○", ROW($T$3:$T$89)-ROW($T$3)+1), ROW(E97)), COLUMNS($U$3:Y99)), "")</f>
        <v/>
      </c>
    </row>
    <row r="202" spans="21:25" x14ac:dyDescent="0.15">
      <c r="U202" s="692" t="str">
        <f t="array" ref="U202">IFERROR(INDEX($U$3:$Y$89, SMALL(IF($T$3:$T$89="○", ROW($T$3:$T$89)-ROW($T$3)+1), ROW(A98)), COLUMNS($U$3:U100)), "")</f>
        <v/>
      </c>
      <c r="V202" s="692" t="str">
        <f t="array" ref="V202">IFERROR(INDEX($U$3:$Y$89, SMALL(IF($T$3:$T$89="○", ROW($T$3:$T$89)-ROW($T$3)+1), ROW(B98)), COLUMNS($U$3:V100)), "")</f>
        <v/>
      </c>
      <c r="W202" s="692" t="str">
        <f t="array" ref="W202">IFERROR(INDEX($U$3:$Y$89, SMALL(IF($T$3:$T$89="○", ROW($T$3:$T$89)-ROW($T$3)+1), ROW(C98)), COLUMNS($U$3:W100)), "")</f>
        <v/>
      </c>
      <c r="X202" s="692" t="str">
        <f t="array" ref="X202">IFERROR(INDEX($U$3:$Y$89, SMALL(IF($T$3:$T$89="○", ROW($T$3:$T$89)-ROW($T$3)+1), ROW(D98)), COLUMNS($U$3:X100)), "")</f>
        <v/>
      </c>
      <c r="Y202" s="692" t="str">
        <f t="array" ref="Y202">IFERROR(INDEX($U$3:$Y$89, SMALL(IF($T$3:$T$89="○", ROW($T$3:$T$89)-ROW($T$3)+1), ROW(E98)), COLUMNS($U$3:Y100)), "")</f>
        <v/>
      </c>
    </row>
    <row r="203" spans="21:25" x14ac:dyDescent="0.15">
      <c r="U203" s="692" t="str">
        <f t="array" ref="U203">IFERROR(INDEX($U$3:$Y$89, SMALL(IF($T$3:$T$89="○", ROW($T$3:$T$89)-ROW($T$3)+1), ROW(A99)), COLUMNS($U$3:U101)), "")</f>
        <v/>
      </c>
      <c r="V203" s="692" t="str">
        <f t="array" ref="V203">IFERROR(INDEX($U$3:$Y$89, SMALL(IF($T$3:$T$89="○", ROW($T$3:$T$89)-ROW($T$3)+1), ROW(B99)), COLUMNS($U$3:V101)), "")</f>
        <v/>
      </c>
      <c r="W203" s="692" t="str">
        <f t="array" ref="W203">IFERROR(INDEX($U$3:$Y$89, SMALL(IF($T$3:$T$89="○", ROW($T$3:$T$89)-ROW($T$3)+1), ROW(C99)), COLUMNS($U$3:W101)), "")</f>
        <v/>
      </c>
      <c r="X203" s="692" t="str">
        <f t="array" ref="X203">IFERROR(INDEX($U$3:$Y$89, SMALL(IF($T$3:$T$89="○", ROW($T$3:$T$89)-ROW($T$3)+1), ROW(D99)), COLUMNS($U$3:X101)), "")</f>
        <v/>
      </c>
      <c r="Y203" s="692" t="str">
        <f t="array" ref="Y203">IFERROR(INDEX($U$3:$Y$89, SMALL(IF($T$3:$T$89="○", ROW($T$3:$T$89)-ROW($T$3)+1), ROW(E99)), COLUMNS($U$3:Y101)), "")</f>
        <v/>
      </c>
    </row>
    <row r="204" spans="21:25" x14ac:dyDescent="0.15">
      <c r="U204" s="692" t="str">
        <f t="array" ref="U204">IFERROR(INDEX($U$3:$Y$89, SMALL(IF($T$3:$T$89="○", ROW($T$3:$T$89)-ROW($T$3)+1), ROW(A100)), COLUMNS($U$3:U102)), "")</f>
        <v/>
      </c>
      <c r="V204" s="692" t="str">
        <f t="array" ref="V204">IFERROR(INDEX($U$3:$Y$89, SMALL(IF($T$3:$T$89="○", ROW($T$3:$T$89)-ROW($T$3)+1), ROW(B100)), COLUMNS($U$3:V102)), "")</f>
        <v/>
      </c>
      <c r="W204" s="692" t="str">
        <f t="array" ref="W204">IFERROR(INDEX($U$3:$Y$89, SMALL(IF($T$3:$T$89="○", ROW($T$3:$T$89)-ROW($T$3)+1), ROW(C100)), COLUMNS($U$3:W102)), "")</f>
        <v/>
      </c>
      <c r="X204" s="692" t="str">
        <f t="array" ref="X204">IFERROR(INDEX($U$3:$Y$89, SMALL(IF($T$3:$T$89="○", ROW($T$3:$T$89)-ROW($T$3)+1), ROW(D100)), COLUMNS($U$3:X102)), "")</f>
        <v/>
      </c>
      <c r="Y204" s="692" t="str">
        <f t="array" ref="Y204">IFERROR(INDEX($U$3:$Y$89, SMALL(IF($T$3:$T$89="○", ROW($T$3:$T$89)-ROW($T$3)+1), ROW(E100)), COLUMNS($U$3:Y102)), "")</f>
        <v/>
      </c>
    </row>
    <row r="205" spans="21:25" x14ac:dyDescent="0.15">
      <c r="U205" s="692" t="str">
        <f t="array" ref="U205">IFERROR(INDEX($U$3:$Y$89, SMALL(IF($T$3:$T$89="○", ROW($T$3:$T$89)-ROW($T$3)+1), ROW(A101)), COLUMNS($U$3:U103)), "")</f>
        <v/>
      </c>
      <c r="V205" s="692" t="str">
        <f t="array" ref="V205">IFERROR(INDEX($U$3:$Y$89, SMALL(IF($T$3:$T$89="○", ROW($T$3:$T$89)-ROW($T$3)+1), ROW(B101)), COLUMNS($U$3:V103)), "")</f>
        <v/>
      </c>
      <c r="W205" s="692" t="str">
        <f t="array" ref="W205">IFERROR(INDEX($U$3:$Y$89, SMALL(IF($T$3:$T$89="○", ROW($T$3:$T$89)-ROW($T$3)+1), ROW(C101)), COLUMNS($U$3:W103)), "")</f>
        <v/>
      </c>
      <c r="X205" s="692" t="str">
        <f t="array" ref="X205">IFERROR(INDEX($U$3:$Y$89, SMALL(IF($T$3:$T$89="○", ROW($T$3:$T$89)-ROW($T$3)+1), ROW(D101)), COLUMNS($U$3:X103)), "")</f>
        <v/>
      </c>
      <c r="Y205" s="692" t="str">
        <f t="array" ref="Y205">IFERROR(INDEX($U$3:$Y$89, SMALL(IF($T$3:$T$89="○", ROW($T$3:$T$89)-ROW($T$3)+1), ROW(E101)), COLUMNS($U$3:Y103)), "")</f>
        <v/>
      </c>
    </row>
    <row r="206" spans="21:25" x14ac:dyDescent="0.15">
      <c r="U206" s="692" t="str">
        <f t="array" ref="U206">IFERROR(INDEX($U$3:$Y$89, SMALL(IF($T$3:$T$89="○", ROW($T$3:$T$89)-ROW($T$3)+1), ROW(A102)), COLUMNS($U$3:U104)), "")</f>
        <v/>
      </c>
      <c r="V206" s="692" t="str">
        <f t="array" ref="V206">IFERROR(INDEX($U$3:$Y$89, SMALL(IF($T$3:$T$89="○", ROW($T$3:$T$89)-ROW($T$3)+1), ROW(B102)), COLUMNS($U$3:V104)), "")</f>
        <v/>
      </c>
      <c r="W206" s="692" t="str">
        <f t="array" ref="W206">IFERROR(INDEX($U$3:$Y$89, SMALL(IF($T$3:$T$89="○", ROW($T$3:$T$89)-ROW($T$3)+1), ROW(C102)), COLUMNS($U$3:W104)), "")</f>
        <v/>
      </c>
      <c r="X206" s="692" t="str">
        <f t="array" ref="X206">IFERROR(INDEX($U$3:$Y$89, SMALL(IF($T$3:$T$89="○", ROW($T$3:$T$89)-ROW($T$3)+1), ROW(D102)), COLUMNS($U$3:X104)), "")</f>
        <v/>
      </c>
      <c r="Y206" s="692" t="str">
        <f t="array" ref="Y206">IFERROR(INDEX($U$3:$Y$89, SMALL(IF($T$3:$T$89="○", ROW($T$3:$T$89)-ROW($T$3)+1), ROW(E102)), COLUMNS($U$3:Y104)), "")</f>
        <v/>
      </c>
    </row>
    <row r="207" spans="21:25" x14ac:dyDescent="0.15">
      <c r="U207" s="692" t="str">
        <f t="array" ref="U207">IFERROR(INDEX($U$3:$Y$89, SMALL(IF($T$3:$T$89="○", ROW($T$3:$T$89)-ROW($T$3)+1), ROW(A103)), COLUMNS($U$3:U105)), "")</f>
        <v/>
      </c>
      <c r="V207" s="692" t="str">
        <f t="array" ref="V207">IFERROR(INDEX($U$3:$Y$89, SMALL(IF($T$3:$T$89="○", ROW($T$3:$T$89)-ROW($T$3)+1), ROW(B103)), COLUMNS($U$3:V105)), "")</f>
        <v/>
      </c>
      <c r="W207" s="692" t="str">
        <f t="array" ref="W207">IFERROR(INDEX($U$3:$Y$89, SMALL(IF($T$3:$T$89="○", ROW($T$3:$T$89)-ROW($T$3)+1), ROW(C103)), COLUMNS($U$3:W105)), "")</f>
        <v/>
      </c>
      <c r="X207" s="692" t="str">
        <f t="array" ref="X207">IFERROR(INDEX($U$3:$Y$89, SMALL(IF($T$3:$T$89="○", ROW($T$3:$T$89)-ROW($T$3)+1), ROW(D103)), COLUMNS($U$3:X105)), "")</f>
        <v/>
      </c>
      <c r="Y207" s="692" t="str">
        <f t="array" ref="Y207">IFERROR(INDEX($U$3:$Y$89, SMALL(IF($T$3:$T$89="○", ROW($T$3:$T$89)-ROW($T$3)+1), ROW(E103)), COLUMNS($U$3:Y105)), "")</f>
        <v/>
      </c>
    </row>
    <row r="208" spans="21:25" x14ac:dyDescent="0.15">
      <c r="U208" s="692" t="str">
        <f t="array" ref="U208">IFERROR(INDEX($U$3:$Y$89, SMALL(IF($T$3:$T$89="○", ROW($T$3:$T$89)-ROW($T$3)+1), ROW(A104)), COLUMNS($U$3:U106)), "")</f>
        <v/>
      </c>
      <c r="V208" s="692" t="str">
        <f t="array" ref="V208">IFERROR(INDEX($U$3:$Y$89, SMALL(IF($T$3:$T$89="○", ROW($T$3:$T$89)-ROW($T$3)+1), ROW(B104)), COLUMNS($U$3:V106)), "")</f>
        <v/>
      </c>
      <c r="W208" s="692" t="str">
        <f t="array" ref="W208">IFERROR(INDEX($U$3:$Y$89, SMALL(IF($T$3:$T$89="○", ROW($T$3:$T$89)-ROW($T$3)+1), ROW(C104)), COLUMNS($U$3:W106)), "")</f>
        <v/>
      </c>
      <c r="X208" s="692" t="str">
        <f t="array" ref="X208">IFERROR(INDEX($U$3:$Y$89, SMALL(IF($T$3:$T$89="○", ROW($T$3:$T$89)-ROW($T$3)+1), ROW(D104)), COLUMNS($U$3:X106)), "")</f>
        <v/>
      </c>
      <c r="Y208" s="692" t="str">
        <f t="array" ref="Y208">IFERROR(INDEX($U$3:$Y$89, SMALL(IF($T$3:$T$89="○", ROW($T$3:$T$89)-ROW($T$3)+1), ROW(E104)), COLUMNS($U$3:Y106)), "")</f>
        <v/>
      </c>
    </row>
    <row r="209" spans="21:25" x14ac:dyDescent="0.15">
      <c r="U209" s="692" t="str">
        <f t="array" ref="U209">IFERROR(INDEX($U$3:$Y$89, SMALL(IF($T$3:$T$89="○", ROW($T$3:$T$89)-ROW($T$3)+1), ROW(A105)), COLUMNS($U$3:U107)), "")</f>
        <v/>
      </c>
      <c r="V209" s="692" t="str">
        <f t="array" ref="V209">IFERROR(INDEX($U$3:$Y$89, SMALL(IF($T$3:$T$89="○", ROW($T$3:$T$89)-ROW($T$3)+1), ROW(B105)), COLUMNS($U$3:V107)), "")</f>
        <v/>
      </c>
      <c r="W209" s="692" t="str">
        <f t="array" ref="W209">IFERROR(INDEX($U$3:$Y$89, SMALL(IF($T$3:$T$89="○", ROW($T$3:$T$89)-ROW($T$3)+1), ROW(C105)), COLUMNS($U$3:W107)), "")</f>
        <v/>
      </c>
      <c r="X209" s="692" t="str">
        <f t="array" ref="X209">IFERROR(INDEX($U$3:$Y$89, SMALL(IF($T$3:$T$89="○", ROW($T$3:$T$89)-ROW($T$3)+1), ROW(D105)), COLUMNS($U$3:X107)), "")</f>
        <v/>
      </c>
      <c r="Y209" s="692" t="str">
        <f t="array" ref="Y209">IFERROR(INDEX($U$3:$Y$89, SMALL(IF($T$3:$T$89="○", ROW($T$3:$T$89)-ROW($T$3)+1), ROW(E105)), COLUMNS($U$3:Y107)), "")</f>
        <v/>
      </c>
    </row>
    <row r="210" spans="21:25" x14ac:dyDescent="0.15">
      <c r="U210" s="692" t="str">
        <f t="array" ref="U210">IFERROR(INDEX($U$3:$Y$89, SMALL(IF($T$3:$T$89="○", ROW($T$3:$T$89)-ROW($T$3)+1), ROW(A106)), COLUMNS($U$3:U108)), "")</f>
        <v/>
      </c>
      <c r="V210" s="692" t="str">
        <f t="array" ref="V210">IFERROR(INDEX($U$3:$Y$89, SMALL(IF($T$3:$T$89="○", ROW($T$3:$T$89)-ROW($T$3)+1), ROW(B106)), COLUMNS($U$3:V108)), "")</f>
        <v/>
      </c>
      <c r="W210" s="692" t="str">
        <f t="array" ref="W210">IFERROR(INDEX($U$3:$Y$89, SMALL(IF($T$3:$T$89="○", ROW($T$3:$T$89)-ROW($T$3)+1), ROW(C106)), COLUMNS($U$3:W108)), "")</f>
        <v/>
      </c>
      <c r="X210" s="692" t="str">
        <f t="array" ref="X210">IFERROR(INDEX($U$3:$Y$89, SMALL(IF($T$3:$T$89="○", ROW($T$3:$T$89)-ROW($T$3)+1), ROW(D106)), COLUMNS($U$3:X108)), "")</f>
        <v/>
      </c>
      <c r="Y210" s="692" t="str">
        <f t="array" ref="Y210">IFERROR(INDEX($U$3:$Y$89, SMALL(IF($T$3:$T$89="○", ROW($T$3:$T$89)-ROW($T$3)+1), ROW(E106)), COLUMNS($U$3:Y108)), "")</f>
        <v/>
      </c>
    </row>
    <row r="211" spans="21:25" x14ac:dyDescent="0.15">
      <c r="U211" s="692" t="str">
        <f t="array" ref="U211">IFERROR(INDEX($U$3:$Y$89, SMALL(IF($T$3:$T$89="○", ROW($T$3:$T$89)-ROW($T$3)+1), ROW(A107)), COLUMNS($U$3:U109)), "")</f>
        <v/>
      </c>
      <c r="V211" s="692" t="str">
        <f t="array" ref="V211">IFERROR(INDEX($U$3:$Y$89, SMALL(IF($T$3:$T$89="○", ROW($T$3:$T$89)-ROW($T$3)+1), ROW(B107)), COLUMNS($U$3:V109)), "")</f>
        <v/>
      </c>
      <c r="W211" s="692" t="str">
        <f t="array" ref="W211">IFERROR(INDEX($U$3:$Y$89, SMALL(IF($T$3:$T$89="○", ROW($T$3:$T$89)-ROW($T$3)+1), ROW(C107)), COLUMNS($U$3:W109)), "")</f>
        <v/>
      </c>
      <c r="X211" s="692" t="str">
        <f t="array" ref="X211">IFERROR(INDEX($U$3:$Y$89, SMALL(IF($T$3:$T$89="○", ROW($T$3:$T$89)-ROW($T$3)+1), ROW(D107)), COLUMNS($U$3:X109)), "")</f>
        <v/>
      </c>
      <c r="Y211" s="692" t="str">
        <f t="array" ref="Y211">IFERROR(INDEX($U$3:$Y$89, SMALL(IF($T$3:$T$89="○", ROW($T$3:$T$89)-ROW($T$3)+1), ROW(E107)), COLUMNS($U$3:Y109)), "")</f>
        <v/>
      </c>
    </row>
    <row r="212" spans="21:25" x14ac:dyDescent="0.15">
      <c r="U212" s="692" t="str">
        <f t="array" ref="U212">IFERROR(INDEX($U$3:$Y$89, SMALL(IF($T$3:$T$89="○", ROW($T$3:$T$89)-ROW($T$3)+1), ROW(A108)), COLUMNS($U$3:U110)), "")</f>
        <v/>
      </c>
      <c r="V212" s="692" t="str">
        <f t="array" ref="V212">IFERROR(INDEX($U$3:$Y$89, SMALL(IF($T$3:$T$89="○", ROW($T$3:$T$89)-ROW($T$3)+1), ROW(B108)), COLUMNS($U$3:V110)), "")</f>
        <v/>
      </c>
      <c r="W212" s="692" t="str">
        <f t="array" ref="W212">IFERROR(INDEX($U$3:$Y$89, SMALL(IF($T$3:$T$89="○", ROW($T$3:$T$89)-ROW($T$3)+1), ROW(C108)), COLUMNS($U$3:W110)), "")</f>
        <v/>
      </c>
      <c r="X212" s="692" t="str">
        <f t="array" ref="X212">IFERROR(INDEX($U$3:$Y$89, SMALL(IF($T$3:$T$89="○", ROW($T$3:$T$89)-ROW($T$3)+1), ROW(D108)), COLUMNS($U$3:X110)), "")</f>
        <v/>
      </c>
      <c r="Y212" s="692" t="str">
        <f t="array" ref="Y212">IFERROR(INDEX($U$3:$Y$89, SMALL(IF($T$3:$T$89="○", ROW($T$3:$T$89)-ROW($T$3)+1), ROW(E108)), COLUMNS($U$3:Y110)), "")</f>
        <v/>
      </c>
    </row>
    <row r="213" spans="21:25" x14ac:dyDescent="0.15">
      <c r="U213" s="692" t="str">
        <f t="array" ref="U213">IFERROR(INDEX($U$3:$Y$89, SMALL(IF($T$3:$T$89="○", ROW($T$3:$T$89)-ROW($T$3)+1), ROW(A109)), COLUMNS($U$3:U111)), "")</f>
        <v/>
      </c>
      <c r="V213" s="692" t="str">
        <f t="array" ref="V213">IFERROR(INDEX($U$3:$Y$89, SMALL(IF($T$3:$T$89="○", ROW($T$3:$T$89)-ROW($T$3)+1), ROW(B109)), COLUMNS($U$3:V111)), "")</f>
        <v/>
      </c>
      <c r="W213" s="692" t="str">
        <f t="array" ref="W213">IFERROR(INDEX($U$3:$Y$89, SMALL(IF($T$3:$T$89="○", ROW($T$3:$T$89)-ROW($T$3)+1), ROW(C109)), COLUMNS($U$3:W111)), "")</f>
        <v/>
      </c>
      <c r="X213" s="692" t="str">
        <f t="array" ref="X213">IFERROR(INDEX($U$3:$Y$89, SMALL(IF($T$3:$T$89="○", ROW($T$3:$T$89)-ROW($T$3)+1), ROW(D109)), COLUMNS($U$3:X111)), "")</f>
        <v/>
      </c>
      <c r="Y213" s="692" t="str">
        <f t="array" ref="Y213">IFERROR(INDEX($U$3:$Y$89, SMALL(IF($T$3:$T$89="○", ROW($T$3:$T$89)-ROW($T$3)+1), ROW(E109)), COLUMNS($U$3:Y111)), "")</f>
        <v/>
      </c>
    </row>
    <row r="214" spans="21:25" x14ac:dyDescent="0.15">
      <c r="U214" s="692" t="str">
        <f t="array" ref="U214">IFERROR(INDEX($U$3:$Y$89, SMALL(IF($T$3:$T$89="○", ROW($T$3:$T$89)-ROW($T$3)+1), ROW(A110)), COLUMNS($U$3:U112)), "")</f>
        <v/>
      </c>
      <c r="V214" s="692" t="str">
        <f t="array" ref="V214">IFERROR(INDEX($U$3:$Y$89, SMALL(IF($T$3:$T$89="○", ROW($T$3:$T$89)-ROW($T$3)+1), ROW(B110)), COLUMNS($U$3:V112)), "")</f>
        <v/>
      </c>
      <c r="W214" s="692" t="str">
        <f t="array" ref="W214">IFERROR(INDEX($U$3:$Y$89, SMALL(IF($T$3:$T$89="○", ROW($T$3:$T$89)-ROW($T$3)+1), ROW(C110)), COLUMNS($U$3:W112)), "")</f>
        <v/>
      </c>
      <c r="X214" s="692" t="str">
        <f t="array" ref="X214">IFERROR(INDEX($U$3:$Y$89, SMALL(IF($T$3:$T$89="○", ROW($T$3:$T$89)-ROW($T$3)+1), ROW(D110)), COLUMNS($U$3:X112)), "")</f>
        <v/>
      </c>
      <c r="Y214" s="692" t="str">
        <f t="array" ref="Y214">IFERROR(INDEX($U$3:$Y$89, SMALL(IF($T$3:$T$89="○", ROW($T$3:$T$89)-ROW($T$3)+1), ROW(E110)), COLUMNS($U$3:Y112)), "")</f>
        <v/>
      </c>
    </row>
    <row r="215" spans="21:25" x14ac:dyDescent="0.15">
      <c r="U215" s="692" t="str">
        <f t="array" ref="U215">IFERROR(INDEX($U$3:$Y$89, SMALL(IF($T$3:$T$89="○", ROW($T$3:$T$89)-ROW($T$3)+1), ROW(A111)), COLUMNS($U$3:U113)), "")</f>
        <v/>
      </c>
      <c r="V215" s="692" t="str">
        <f t="array" ref="V215">IFERROR(INDEX($U$3:$Y$89, SMALL(IF($T$3:$T$89="○", ROW($T$3:$T$89)-ROW($T$3)+1), ROW(B111)), COLUMNS($U$3:V113)), "")</f>
        <v/>
      </c>
      <c r="W215" s="692" t="str">
        <f t="array" ref="W215">IFERROR(INDEX($U$3:$Y$89, SMALL(IF($T$3:$T$89="○", ROW($T$3:$T$89)-ROW($T$3)+1), ROW(C111)), COLUMNS($U$3:W113)), "")</f>
        <v/>
      </c>
      <c r="X215" s="692" t="str">
        <f t="array" ref="X215">IFERROR(INDEX($U$3:$Y$89, SMALL(IF($T$3:$T$89="○", ROW($T$3:$T$89)-ROW($T$3)+1), ROW(D111)), COLUMNS($U$3:X113)), "")</f>
        <v/>
      </c>
      <c r="Y215" s="692" t="str">
        <f t="array" ref="Y215">IFERROR(INDEX($U$3:$Y$89, SMALL(IF($T$3:$T$89="○", ROW($T$3:$T$89)-ROW($T$3)+1), ROW(E111)), COLUMNS($U$3:Y113)), "")</f>
        <v/>
      </c>
    </row>
    <row r="216" spans="21:25" x14ac:dyDescent="0.15">
      <c r="U216" s="692" t="str">
        <f t="array" ref="U216">IFERROR(INDEX($U$3:$Y$89, SMALL(IF($T$3:$T$89="○", ROW($T$3:$T$89)-ROW($T$3)+1), ROW(A112)), COLUMNS($U$3:U114)), "")</f>
        <v/>
      </c>
      <c r="V216" s="692" t="str">
        <f t="array" ref="V216">IFERROR(INDEX($U$3:$Y$89, SMALL(IF($T$3:$T$89="○", ROW($T$3:$T$89)-ROW($T$3)+1), ROW(B112)), COLUMNS($U$3:V114)), "")</f>
        <v/>
      </c>
      <c r="W216" s="692" t="str">
        <f t="array" ref="W216">IFERROR(INDEX($U$3:$Y$89, SMALL(IF($T$3:$T$89="○", ROW($T$3:$T$89)-ROW($T$3)+1), ROW(C112)), COLUMNS($U$3:W114)), "")</f>
        <v/>
      </c>
      <c r="X216" s="692" t="str">
        <f t="array" ref="X216">IFERROR(INDEX($U$3:$Y$89, SMALL(IF($T$3:$T$89="○", ROW($T$3:$T$89)-ROW($T$3)+1), ROW(D112)), COLUMNS($U$3:X114)), "")</f>
        <v/>
      </c>
      <c r="Y216" s="692" t="str">
        <f t="array" ref="Y216">IFERROR(INDEX($U$3:$Y$89, SMALL(IF($T$3:$T$89="○", ROW($T$3:$T$89)-ROW($T$3)+1), ROW(E112)), COLUMNS($U$3:Y114)), "")</f>
        <v/>
      </c>
    </row>
    <row r="217" spans="21:25" x14ac:dyDescent="0.15">
      <c r="U217" s="692" t="str">
        <f t="array" ref="U217">IFERROR(INDEX($U$3:$Y$89, SMALL(IF($T$3:$T$89="○", ROW($T$3:$T$89)-ROW($T$3)+1), ROW(A113)), COLUMNS($U$3:U115)), "")</f>
        <v/>
      </c>
      <c r="V217" s="692" t="str">
        <f t="array" ref="V217">IFERROR(INDEX($U$3:$Y$89, SMALL(IF($T$3:$T$89="○", ROW($T$3:$T$89)-ROW($T$3)+1), ROW(B113)), COLUMNS($U$3:V115)), "")</f>
        <v/>
      </c>
      <c r="W217" s="692" t="str">
        <f t="array" ref="W217">IFERROR(INDEX($U$3:$Y$89, SMALL(IF($T$3:$T$89="○", ROW($T$3:$T$89)-ROW($T$3)+1), ROW(C113)), COLUMNS($U$3:W115)), "")</f>
        <v/>
      </c>
      <c r="X217" s="692" t="str">
        <f t="array" ref="X217">IFERROR(INDEX($U$3:$Y$89, SMALL(IF($T$3:$T$89="○", ROW($T$3:$T$89)-ROW($T$3)+1), ROW(D113)), COLUMNS($U$3:X115)), "")</f>
        <v/>
      </c>
      <c r="Y217" s="692" t="str">
        <f t="array" ref="Y217">IFERROR(INDEX($U$3:$Y$89, SMALL(IF($T$3:$T$89="○", ROW($T$3:$T$89)-ROW($T$3)+1), ROW(E113)), COLUMNS($U$3:Y115)), "")</f>
        <v/>
      </c>
    </row>
    <row r="218" spans="21:25" x14ac:dyDescent="0.15">
      <c r="U218" s="692" t="str">
        <f t="array" ref="U218">IFERROR(INDEX($U$3:$Y$89, SMALL(IF($T$3:$T$89="○", ROW($T$3:$T$89)-ROW($T$3)+1), ROW(A114)), COLUMNS($U$3:U116)), "")</f>
        <v/>
      </c>
      <c r="V218" s="692" t="str">
        <f t="array" ref="V218">IFERROR(INDEX($U$3:$Y$89, SMALL(IF($T$3:$T$89="○", ROW($T$3:$T$89)-ROW($T$3)+1), ROW(B114)), COLUMNS($U$3:V116)), "")</f>
        <v/>
      </c>
      <c r="W218" s="692" t="str">
        <f t="array" ref="W218">IFERROR(INDEX($U$3:$Y$89, SMALL(IF($T$3:$T$89="○", ROW($T$3:$T$89)-ROW($T$3)+1), ROW(C114)), COLUMNS($U$3:W116)), "")</f>
        <v/>
      </c>
      <c r="X218" s="692" t="str">
        <f t="array" ref="X218">IFERROR(INDEX($U$3:$Y$89, SMALL(IF($T$3:$T$89="○", ROW($T$3:$T$89)-ROW($T$3)+1), ROW(D114)), COLUMNS($U$3:X116)), "")</f>
        <v/>
      </c>
      <c r="Y218" s="692" t="str">
        <f t="array" ref="Y218">IFERROR(INDEX($U$3:$Y$89, SMALL(IF($T$3:$T$89="○", ROW($T$3:$T$89)-ROW($T$3)+1), ROW(E114)), COLUMNS($U$3:Y116)), "")</f>
        <v/>
      </c>
    </row>
    <row r="219" spans="21:25" x14ac:dyDescent="0.15">
      <c r="U219" s="692" t="str">
        <f t="array" ref="U219">IFERROR(INDEX($U$3:$Y$89, SMALL(IF($T$3:$T$89="○", ROW($T$3:$T$89)-ROW($T$3)+1), ROW(A115)), COLUMNS($U$3:U117)), "")</f>
        <v/>
      </c>
      <c r="V219" s="692" t="str">
        <f t="array" ref="V219">IFERROR(INDEX($U$3:$Y$89, SMALL(IF($T$3:$T$89="○", ROW($T$3:$T$89)-ROW($T$3)+1), ROW(B115)), COLUMNS($U$3:V117)), "")</f>
        <v/>
      </c>
      <c r="W219" s="692" t="str">
        <f t="array" ref="W219">IFERROR(INDEX($U$3:$Y$89, SMALL(IF($T$3:$T$89="○", ROW($T$3:$T$89)-ROW($T$3)+1), ROW(C115)), COLUMNS($U$3:W117)), "")</f>
        <v/>
      </c>
      <c r="X219" s="692" t="str">
        <f t="array" ref="X219">IFERROR(INDEX($U$3:$Y$89, SMALL(IF($T$3:$T$89="○", ROW($T$3:$T$89)-ROW($T$3)+1), ROW(D115)), COLUMNS($U$3:X117)), "")</f>
        <v/>
      </c>
      <c r="Y219" s="692" t="str">
        <f t="array" ref="Y219">IFERROR(INDEX($U$3:$Y$89, SMALL(IF($T$3:$T$89="○", ROW($T$3:$T$89)-ROW($T$3)+1), ROW(E115)), COLUMNS($U$3:Y117)), "")</f>
        <v/>
      </c>
    </row>
    <row r="220" spans="21:25" x14ac:dyDescent="0.15">
      <c r="U220" s="692" t="str">
        <f t="array" ref="U220">IFERROR(INDEX($U$3:$Y$89, SMALL(IF($T$3:$T$89="○", ROW($T$3:$T$89)-ROW($T$3)+1), ROW(A116)), COLUMNS($U$3:U118)), "")</f>
        <v/>
      </c>
      <c r="V220" s="692" t="str">
        <f t="array" ref="V220">IFERROR(INDEX($U$3:$Y$89, SMALL(IF($T$3:$T$89="○", ROW($T$3:$T$89)-ROW($T$3)+1), ROW(B116)), COLUMNS($U$3:V118)), "")</f>
        <v/>
      </c>
      <c r="W220" s="692" t="str">
        <f t="array" ref="W220">IFERROR(INDEX($U$3:$Y$89, SMALL(IF($T$3:$T$89="○", ROW($T$3:$T$89)-ROW($T$3)+1), ROW(C116)), COLUMNS($U$3:W118)), "")</f>
        <v/>
      </c>
      <c r="X220" s="692" t="str">
        <f t="array" ref="X220">IFERROR(INDEX($U$3:$Y$89, SMALL(IF($T$3:$T$89="○", ROW($T$3:$T$89)-ROW($T$3)+1), ROW(D116)), COLUMNS($U$3:X118)), "")</f>
        <v/>
      </c>
      <c r="Y220" s="692" t="str">
        <f t="array" ref="Y220">IFERROR(INDEX($U$3:$Y$89, SMALL(IF($T$3:$T$89="○", ROW($T$3:$T$89)-ROW($T$3)+1), ROW(E116)), COLUMNS($U$3:Y118)), "")</f>
        <v/>
      </c>
    </row>
    <row r="221" spans="21:25" x14ac:dyDescent="0.15">
      <c r="U221" s="692" t="str">
        <f t="array" ref="U221">IFERROR(INDEX($U$3:$Y$89, SMALL(IF($T$3:$T$89="○", ROW($T$3:$T$89)-ROW($T$3)+1), ROW(A117)), COLUMNS($U$3:U119)), "")</f>
        <v/>
      </c>
      <c r="V221" s="692" t="str">
        <f t="array" ref="V221">IFERROR(INDEX($U$3:$Y$89, SMALL(IF($T$3:$T$89="○", ROW($T$3:$T$89)-ROW($T$3)+1), ROW(B117)), COLUMNS($U$3:V119)), "")</f>
        <v/>
      </c>
      <c r="W221" s="692" t="str">
        <f t="array" ref="W221">IFERROR(INDEX($U$3:$Y$89, SMALL(IF($T$3:$T$89="○", ROW($T$3:$T$89)-ROW($T$3)+1), ROW(C117)), COLUMNS($U$3:W119)), "")</f>
        <v/>
      </c>
      <c r="X221" s="692" t="str">
        <f t="array" ref="X221">IFERROR(INDEX($U$3:$Y$89, SMALL(IF($T$3:$T$89="○", ROW($T$3:$T$89)-ROW($T$3)+1), ROW(D117)), COLUMNS($U$3:X119)), "")</f>
        <v/>
      </c>
      <c r="Y221" s="692" t="str">
        <f t="array" ref="Y221">IFERROR(INDEX($U$3:$Y$89, SMALL(IF($T$3:$T$89="○", ROW($T$3:$T$89)-ROW($T$3)+1), ROW(E117)), COLUMNS($U$3:Y119)), "")</f>
        <v/>
      </c>
    </row>
    <row r="222" spans="21:25" x14ac:dyDescent="0.15">
      <c r="U222" s="692" t="str">
        <f t="array" ref="U222">IFERROR(INDEX($U$3:$Y$89, SMALL(IF($T$3:$T$89="○", ROW($T$3:$T$89)-ROW($T$3)+1), ROW(A118)), COLUMNS($U$3:U120)), "")</f>
        <v/>
      </c>
      <c r="V222" s="692" t="str">
        <f t="array" ref="V222">IFERROR(INDEX($U$3:$Y$89, SMALL(IF($T$3:$T$89="○", ROW($T$3:$T$89)-ROW($T$3)+1), ROW(B118)), COLUMNS($U$3:V120)), "")</f>
        <v/>
      </c>
      <c r="W222" s="692" t="str">
        <f t="array" ref="W222">IFERROR(INDEX($U$3:$Y$89, SMALL(IF($T$3:$T$89="○", ROW($T$3:$T$89)-ROW($T$3)+1), ROW(C118)), COLUMNS($U$3:W120)), "")</f>
        <v/>
      </c>
      <c r="X222" s="692" t="str">
        <f t="array" ref="X222">IFERROR(INDEX($U$3:$Y$89, SMALL(IF($T$3:$T$89="○", ROW($T$3:$T$89)-ROW($T$3)+1), ROW(D118)), COLUMNS($U$3:X120)), "")</f>
        <v/>
      </c>
      <c r="Y222" s="692" t="str">
        <f t="array" ref="Y222">IFERROR(INDEX($U$3:$Y$89, SMALL(IF($T$3:$T$89="○", ROW($T$3:$T$89)-ROW($T$3)+1), ROW(E118)), COLUMNS($U$3:Y120)), "")</f>
        <v/>
      </c>
    </row>
    <row r="223" spans="21:25" x14ac:dyDescent="0.15">
      <c r="U223" s="692" t="str">
        <f t="array" ref="U223">IFERROR(INDEX($U$3:$Y$89, SMALL(IF($T$3:$T$89="○", ROW($T$3:$T$89)-ROW($T$3)+1), ROW(A119)), COLUMNS($U$3:U121)), "")</f>
        <v/>
      </c>
      <c r="V223" s="692" t="str">
        <f t="array" ref="V223">IFERROR(INDEX($U$3:$Y$89, SMALL(IF($T$3:$T$89="○", ROW($T$3:$T$89)-ROW($T$3)+1), ROW(B119)), COLUMNS($U$3:V121)), "")</f>
        <v/>
      </c>
      <c r="W223" s="692" t="str">
        <f t="array" ref="W223">IFERROR(INDEX($U$3:$Y$89, SMALL(IF($T$3:$T$89="○", ROW($T$3:$T$89)-ROW($T$3)+1), ROW(C119)), COLUMNS($U$3:W121)), "")</f>
        <v/>
      </c>
      <c r="X223" s="692" t="str">
        <f t="array" ref="X223">IFERROR(INDEX($U$3:$Y$89, SMALL(IF($T$3:$T$89="○", ROW($T$3:$T$89)-ROW($T$3)+1), ROW(D119)), COLUMNS($U$3:X121)), "")</f>
        <v/>
      </c>
      <c r="Y223" s="692" t="str">
        <f t="array" ref="Y223">IFERROR(INDEX($U$3:$Y$89, SMALL(IF($T$3:$T$89="○", ROW($T$3:$T$89)-ROW($T$3)+1), ROW(E119)), COLUMNS($U$3:Y121)), "")</f>
        <v/>
      </c>
    </row>
    <row r="224" spans="21:25" x14ac:dyDescent="0.15">
      <c r="U224" s="692" t="str">
        <f t="array" ref="U224">IFERROR(INDEX($U$3:$Y$89, SMALL(IF($T$3:$T$89="○", ROW($T$3:$T$89)-ROW($T$3)+1), ROW(A120)), COLUMNS($U$3:U122)), "")</f>
        <v/>
      </c>
      <c r="V224" s="692" t="str">
        <f t="array" ref="V224">IFERROR(INDEX($U$3:$Y$89, SMALL(IF($T$3:$T$89="○", ROW($T$3:$T$89)-ROW($T$3)+1), ROW(B120)), COLUMNS($U$3:V122)), "")</f>
        <v/>
      </c>
      <c r="W224" s="692" t="str">
        <f t="array" ref="W224">IFERROR(INDEX($U$3:$Y$89, SMALL(IF($T$3:$T$89="○", ROW($T$3:$T$89)-ROW($T$3)+1), ROW(C120)), COLUMNS($U$3:W122)), "")</f>
        <v/>
      </c>
      <c r="X224" s="692" t="str">
        <f t="array" ref="X224">IFERROR(INDEX($U$3:$Y$89, SMALL(IF($T$3:$T$89="○", ROW($T$3:$T$89)-ROW($T$3)+1), ROW(D120)), COLUMNS($U$3:X122)), "")</f>
        <v/>
      </c>
      <c r="Y224" s="692" t="str">
        <f t="array" ref="Y224">IFERROR(INDEX($U$3:$Y$89, SMALL(IF($T$3:$T$89="○", ROW($T$3:$T$89)-ROW($T$3)+1), ROW(E120)), COLUMNS($U$3:Y122)), "")</f>
        <v/>
      </c>
    </row>
    <row r="225" spans="21:25" x14ac:dyDescent="0.15">
      <c r="U225" s="692" t="str">
        <f t="array" ref="U225">IFERROR(INDEX($U$3:$Y$89, SMALL(IF($T$3:$T$89="○", ROW($T$3:$T$89)-ROW($T$3)+1), ROW(A121)), COLUMNS($U$3:U123)), "")</f>
        <v/>
      </c>
      <c r="V225" s="692" t="str">
        <f t="array" ref="V225">IFERROR(INDEX($U$3:$Y$89, SMALL(IF($T$3:$T$89="○", ROW($T$3:$T$89)-ROW($T$3)+1), ROW(B121)), COLUMNS($U$3:V123)), "")</f>
        <v/>
      </c>
      <c r="W225" s="692" t="str">
        <f t="array" ref="W225">IFERROR(INDEX($U$3:$Y$89, SMALL(IF($T$3:$T$89="○", ROW($T$3:$T$89)-ROW($T$3)+1), ROW(C121)), COLUMNS($U$3:W123)), "")</f>
        <v/>
      </c>
      <c r="X225" s="692" t="str">
        <f t="array" ref="X225">IFERROR(INDEX($U$3:$Y$89, SMALL(IF($T$3:$T$89="○", ROW($T$3:$T$89)-ROW($T$3)+1), ROW(D121)), COLUMNS($U$3:X123)), "")</f>
        <v/>
      </c>
      <c r="Y225" s="692" t="str">
        <f t="array" ref="Y225">IFERROR(INDEX($U$3:$Y$89, SMALL(IF($T$3:$T$89="○", ROW($T$3:$T$89)-ROW($T$3)+1), ROW(E121)), COLUMNS($U$3:Y123)), "")</f>
        <v/>
      </c>
    </row>
    <row r="226" spans="21:25" x14ac:dyDescent="0.15">
      <c r="U226" s="692" t="str">
        <f t="array" ref="U226">IFERROR(INDEX($U$3:$Y$89, SMALL(IF($T$3:$T$89="○", ROW($T$3:$T$89)-ROW($T$3)+1), ROW(A122)), COLUMNS($U$3:U124)), "")</f>
        <v/>
      </c>
      <c r="V226" s="692" t="str">
        <f t="array" ref="V226">IFERROR(INDEX($U$3:$Y$89, SMALL(IF($T$3:$T$89="○", ROW($T$3:$T$89)-ROW($T$3)+1), ROW(B122)), COLUMNS($U$3:V124)), "")</f>
        <v/>
      </c>
      <c r="W226" s="692" t="str">
        <f t="array" ref="W226">IFERROR(INDEX($U$3:$Y$89, SMALL(IF($T$3:$T$89="○", ROW($T$3:$T$89)-ROW($T$3)+1), ROW(C122)), COLUMNS($U$3:W124)), "")</f>
        <v/>
      </c>
      <c r="X226" s="692" t="str">
        <f t="array" ref="X226">IFERROR(INDEX($U$3:$Y$89, SMALL(IF($T$3:$T$89="○", ROW($T$3:$T$89)-ROW($T$3)+1), ROW(D122)), COLUMNS($U$3:X124)), "")</f>
        <v/>
      </c>
      <c r="Y226" s="692" t="str">
        <f t="array" ref="Y226">IFERROR(INDEX($U$3:$Y$89, SMALL(IF($T$3:$T$89="○", ROW($T$3:$T$89)-ROW($T$3)+1), ROW(E122)), COLUMNS($U$3:Y124)), "")</f>
        <v/>
      </c>
    </row>
    <row r="227" spans="21:25" x14ac:dyDescent="0.15">
      <c r="U227" s="692" t="str">
        <f t="array" ref="U227">IFERROR(INDEX($U$3:$Y$89, SMALL(IF($T$3:$T$89="○", ROW($T$3:$T$89)-ROW($T$3)+1), ROW(A123)), COLUMNS($U$3:U125)), "")</f>
        <v/>
      </c>
      <c r="V227" s="692" t="str">
        <f t="array" ref="V227">IFERROR(INDEX($U$3:$Y$89, SMALL(IF($T$3:$T$89="○", ROW($T$3:$T$89)-ROW($T$3)+1), ROW(B123)), COLUMNS($U$3:V125)), "")</f>
        <v/>
      </c>
      <c r="W227" s="692" t="str">
        <f t="array" ref="W227">IFERROR(INDEX($U$3:$Y$89, SMALL(IF($T$3:$T$89="○", ROW($T$3:$T$89)-ROW($T$3)+1), ROW(C123)), COLUMNS($U$3:W125)), "")</f>
        <v/>
      </c>
      <c r="X227" s="692" t="str">
        <f t="array" ref="X227">IFERROR(INDEX($U$3:$Y$89, SMALL(IF($T$3:$T$89="○", ROW($T$3:$T$89)-ROW($T$3)+1), ROW(D123)), COLUMNS($U$3:X125)), "")</f>
        <v/>
      </c>
      <c r="Y227" s="692" t="str">
        <f t="array" ref="Y227">IFERROR(INDEX($U$3:$Y$89, SMALL(IF($T$3:$T$89="○", ROW($T$3:$T$89)-ROW($T$3)+1), ROW(E123)), COLUMNS($U$3:Y125)), "")</f>
        <v/>
      </c>
    </row>
    <row r="228" spans="21:25" x14ac:dyDescent="0.15">
      <c r="U228" s="692" t="str">
        <f t="array" ref="U228">IFERROR(INDEX($U$3:$Y$89, SMALL(IF($T$3:$T$89="○", ROW($T$3:$T$89)-ROW($T$3)+1), ROW(A124)), COLUMNS($U$3:U126)), "")</f>
        <v/>
      </c>
      <c r="V228" s="692" t="str">
        <f t="array" ref="V228">IFERROR(INDEX($U$3:$Y$89, SMALL(IF($T$3:$T$89="○", ROW($T$3:$T$89)-ROW($T$3)+1), ROW(B124)), COLUMNS($U$3:V126)), "")</f>
        <v/>
      </c>
      <c r="W228" s="692" t="str">
        <f t="array" ref="W228">IFERROR(INDEX($U$3:$Y$89, SMALL(IF($T$3:$T$89="○", ROW($T$3:$T$89)-ROW($T$3)+1), ROW(C124)), COLUMNS($U$3:W126)), "")</f>
        <v/>
      </c>
      <c r="X228" s="692" t="str">
        <f t="array" ref="X228">IFERROR(INDEX($U$3:$Y$89, SMALL(IF($T$3:$T$89="○", ROW($T$3:$T$89)-ROW($T$3)+1), ROW(D124)), COLUMNS($U$3:X126)), "")</f>
        <v/>
      </c>
      <c r="Y228" s="692" t="str">
        <f t="array" ref="Y228">IFERROR(INDEX($U$3:$Y$89, SMALL(IF($T$3:$T$89="○", ROW($T$3:$T$89)-ROW($T$3)+1), ROW(E124)), COLUMNS($U$3:Y126)), "")</f>
        <v/>
      </c>
    </row>
    <row r="229" spans="21:25" x14ac:dyDescent="0.15">
      <c r="U229" s="692" t="str">
        <f t="array" ref="U229">IFERROR(INDEX($U$3:$Y$89, SMALL(IF($T$3:$T$89="○", ROW($T$3:$T$89)-ROW($T$3)+1), ROW(A125)), COLUMNS($U$3:U127)), "")</f>
        <v/>
      </c>
      <c r="V229" s="692" t="str">
        <f t="array" ref="V229">IFERROR(INDEX($U$3:$Y$89, SMALL(IF($T$3:$T$89="○", ROW($T$3:$T$89)-ROW($T$3)+1), ROW(B125)), COLUMNS($U$3:V127)), "")</f>
        <v/>
      </c>
      <c r="W229" s="692" t="str">
        <f t="array" ref="W229">IFERROR(INDEX($U$3:$Y$89, SMALL(IF($T$3:$T$89="○", ROW($T$3:$T$89)-ROW($T$3)+1), ROW(C125)), COLUMNS($U$3:W127)), "")</f>
        <v/>
      </c>
      <c r="X229" s="692" t="str">
        <f t="array" ref="X229">IFERROR(INDEX($U$3:$Y$89, SMALL(IF($T$3:$T$89="○", ROW($T$3:$T$89)-ROW($T$3)+1), ROW(D125)), COLUMNS($U$3:X127)), "")</f>
        <v/>
      </c>
      <c r="Y229" s="692" t="str">
        <f t="array" ref="Y229">IFERROR(INDEX($U$3:$Y$89, SMALL(IF($T$3:$T$89="○", ROW($T$3:$T$89)-ROW($T$3)+1), ROW(E125)), COLUMNS($U$3:Y127)), "")</f>
        <v/>
      </c>
    </row>
    <row r="230" spans="21:25" x14ac:dyDescent="0.15">
      <c r="U230" s="692" t="str">
        <f t="array" ref="U230">IFERROR(INDEX($U$3:$Y$89, SMALL(IF($T$3:$T$89="○", ROW($T$3:$T$89)-ROW($T$3)+1), ROW(A126)), COLUMNS($U$3:U128)), "")</f>
        <v/>
      </c>
      <c r="V230" s="692" t="str">
        <f t="array" ref="V230">IFERROR(INDEX($U$3:$Y$89, SMALL(IF($T$3:$T$89="○", ROW($T$3:$T$89)-ROW($T$3)+1), ROW(B126)), COLUMNS($U$3:V128)), "")</f>
        <v/>
      </c>
      <c r="W230" s="692" t="str">
        <f t="array" ref="W230">IFERROR(INDEX($U$3:$Y$89, SMALL(IF($T$3:$T$89="○", ROW($T$3:$T$89)-ROW($T$3)+1), ROW(C126)), COLUMNS($U$3:W128)), "")</f>
        <v/>
      </c>
      <c r="X230" s="692" t="str">
        <f t="array" ref="X230">IFERROR(INDEX($U$3:$Y$89, SMALL(IF($T$3:$T$89="○", ROW($T$3:$T$89)-ROW($T$3)+1), ROW(D126)), COLUMNS($U$3:X128)), "")</f>
        <v/>
      </c>
      <c r="Y230" s="692" t="str">
        <f t="array" ref="Y230">IFERROR(INDEX($U$3:$Y$89, SMALL(IF($T$3:$T$89="○", ROW($T$3:$T$89)-ROW($T$3)+1), ROW(E126)), COLUMNS($U$3:Y128)), "")</f>
        <v/>
      </c>
    </row>
    <row r="231" spans="21:25" x14ac:dyDescent="0.15">
      <c r="U231" s="692" t="str">
        <f t="array" ref="U231">IFERROR(INDEX($U$3:$Y$89, SMALL(IF($T$3:$T$89="○", ROW($T$3:$T$89)-ROW($T$3)+1), ROW(A127)), COLUMNS($U$3:U129)), "")</f>
        <v/>
      </c>
      <c r="V231" s="692" t="str">
        <f t="array" ref="V231">IFERROR(INDEX($U$3:$Y$89, SMALL(IF($T$3:$T$89="○", ROW($T$3:$T$89)-ROW($T$3)+1), ROW(B127)), COLUMNS($U$3:V129)), "")</f>
        <v/>
      </c>
      <c r="W231" s="692" t="str">
        <f t="array" ref="W231">IFERROR(INDEX($U$3:$Y$89, SMALL(IF($T$3:$T$89="○", ROW($T$3:$T$89)-ROW($T$3)+1), ROW(C127)), COLUMNS($U$3:W129)), "")</f>
        <v/>
      </c>
      <c r="X231" s="692" t="str">
        <f t="array" ref="X231">IFERROR(INDEX($U$3:$Y$89, SMALL(IF($T$3:$T$89="○", ROW($T$3:$T$89)-ROW($T$3)+1), ROW(D127)), COLUMNS($U$3:X129)), "")</f>
        <v/>
      </c>
      <c r="Y231" s="692" t="str">
        <f t="array" ref="Y231">IFERROR(INDEX($U$3:$Y$89, SMALL(IF($T$3:$T$89="○", ROW($T$3:$T$89)-ROW($T$3)+1), ROW(E127)), COLUMNS($U$3:Y129)), "")</f>
        <v/>
      </c>
    </row>
    <row r="232" spans="21:25" x14ac:dyDescent="0.15">
      <c r="U232" s="692" t="str">
        <f t="array" ref="U232">IFERROR(INDEX($U$3:$Y$89, SMALL(IF($T$3:$T$89="○", ROW($T$3:$T$89)-ROW($T$3)+1), ROW(A128)), COLUMNS($U$3:U130)), "")</f>
        <v/>
      </c>
      <c r="V232" s="692" t="str">
        <f t="array" ref="V232">IFERROR(INDEX($U$3:$Y$89, SMALL(IF($T$3:$T$89="○", ROW($T$3:$T$89)-ROW($T$3)+1), ROW(B128)), COLUMNS($U$3:V130)), "")</f>
        <v/>
      </c>
      <c r="W232" s="692" t="str">
        <f t="array" ref="W232">IFERROR(INDEX($U$3:$Y$89, SMALL(IF($T$3:$T$89="○", ROW($T$3:$T$89)-ROW($T$3)+1), ROW(C128)), COLUMNS($U$3:W130)), "")</f>
        <v/>
      </c>
      <c r="X232" s="692" t="str">
        <f t="array" ref="X232">IFERROR(INDEX($U$3:$Y$89, SMALL(IF($T$3:$T$89="○", ROW($T$3:$T$89)-ROW($T$3)+1), ROW(D128)), COLUMNS($U$3:X130)), "")</f>
        <v/>
      </c>
      <c r="Y232" s="692" t="str">
        <f t="array" ref="Y232">IFERROR(INDEX($U$3:$Y$89, SMALL(IF($T$3:$T$89="○", ROW($T$3:$T$89)-ROW($T$3)+1), ROW(E128)), COLUMNS($U$3:Y130)), "")</f>
        <v/>
      </c>
    </row>
    <row r="233" spans="21:25" x14ac:dyDescent="0.15">
      <c r="U233" s="692" t="str">
        <f t="array" ref="U233">IFERROR(INDEX($U$3:$Y$89, SMALL(IF($T$3:$T$89="○", ROW($T$3:$T$89)-ROW($T$3)+1), ROW(A129)), COLUMNS($U$3:U131)), "")</f>
        <v/>
      </c>
      <c r="V233" s="692" t="str">
        <f t="array" ref="V233">IFERROR(INDEX($U$3:$Y$89, SMALL(IF($T$3:$T$89="○", ROW($T$3:$T$89)-ROW($T$3)+1), ROW(B129)), COLUMNS($U$3:V131)), "")</f>
        <v/>
      </c>
      <c r="W233" s="692" t="str">
        <f t="array" ref="W233">IFERROR(INDEX($U$3:$Y$89, SMALL(IF($T$3:$T$89="○", ROW($T$3:$T$89)-ROW($T$3)+1), ROW(C129)), COLUMNS($U$3:W131)), "")</f>
        <v/>
      </c>
      <c r="X233" s="692" t="str">
        <f t="array" ref="X233">IFERROR(INDEX($U$3:$Y$89, SMALL(IF($T$3:$T$89="○", ROW($T$3:$T$89)-ROW($T$3)+1), ROW(D129)), COLUMNS($U$3:X131)), "")</f>
        <v/>
      </c>
      <c r="Y233" s="692" t="str">
        <f t="array" ref="Y233">IFERROR(INDEX($U$3:$Y$89, SMALL(IF($T$3:$T$89="○", ROW($T$3:$T$89)-ROW($T$3)+1), ROW(E129)), COLUMNS($U$3:Y131)), "")</f>
        <v/>
      </c>
    </row>
    <row r="234" spans="21:25" x14ac:dyDescent="0.15">
      <c r="U234" s="692" t="str">
        <f t="array" ref="U234">IFERROR(INDEX($U$3:$Y$89, SMALL(IF($T$3:$T$89="○", ROW($T$3:$T$89)-ROW($T$3)+1), ROW(A130)), COLUMNS($U$3:U132)), "")</f>
        <v/>
      </c>
      <c r="V234" s="692" t="str">
        <f t="array" ref="V234">IFERROR(INDEX($U$3:$Y$89, SMALL(IF($T$3:$T$89="○", ROW($T$3:$T$89)-ROW($T$3)+1), ROW(B130)), COLUMNS($U$3:V132)), "")</f>
        <v/>
      </c>
      <c r="W234" s="692" t="str">
        <f t="array" ref="W234">IFERROR(INDEX($U$3:$Y$89, SMALL(IF($T$3:$T$89="○", ROW($T$3:$T$89)-ROW($T$3)+1), ROW(C130)), COLUMNS($U$3:W132)), "")</f>
        <v/>
      </c>
      <c r="X234" s="692" t="str">
        <f t="array" ref="X234">IFERROR(INDEX($U$3:$Y$89, SMALL(IF($T$3:$T$89="○", ROW($T$3:$T$89)-ROW($T$3)+1), ROW(D130)), COLUMNS($U$3:X132)), "")</f>
        <v/>
      </c>
      <c r="Y234" s="692" t="str">
        <f t="array" ref="Y234">IFERROR(INDEX($U$3:$Y$89, SMALL(IF($T$3:$T$89="○", ROW($T$3:$T$89)-ROW($T$3)+1), ROW(E130)), COLUMNS($U$3:Y132)), "")</f>
        <v/>
      </c>
    </row>
    <row r="235" spans="21:25" x14ac:dyDescent="0.15">
      <c r="U235" s="692" t="str">
        <f t="array" ref="U235">IFERROR(INDEX($U$3:$Y$89, SMALL(IF($T$3:$T$89="○", ROW($T$3:$T$89)-ROW($T$3)+1), ROW(A131)), COLUMNS($U$3:U133)), "")</f>
        <v/>
      </c>
      <c r="V235" s="692" t="str">
        <f t="array" ref="V235">IFERROR(INDEX($U$3:$Y$89, SMALL(IF($T$3:$T$89="○", ROW($T$3:$T$89)-ROW($T$3)+1), ROW(B131)), COLUMNS($U$3:V133)), "")</f>
        <v/>
      </c>
      <c r="W235" s="692" t="str">
        <f t="array" ref="W235">IFERROR(INDEX($U$3:$Y$89, SMALL(IF($T$3:$T$89="○", ROW($T$3:$T$89)-ROW($T$3)+1), ROW(C131)), COLUMNS($U$3:W133)), "")</f>
        <v/>
      </c>
      <c r="X235" s="692" t="str">
        <f t="array" ref="X235">IFERROR(INDEX($U$3:$Y$89, SMALL(IF($T$3:$T$89="○", ROW($T$3:$T$89)-ROW($T$3)+1), ROW(D131)), COLUMNS($U$3:X133)), "")</f>
        <v/>
      </c>
      <c r="Y235" s="692" t="str">
        <f t="array" ref="Y235">IFERROR(INDEX($U$3:$Y$89, SMALL(IF($T$3:$T$89="○", ROW($T$3:$T$89)-ROW($T$3)+1), ROW(E131)), COLUMNS($U$3:Y133)), "")</f>
        <v/>
      </c>
    </row>
    <row r="236" spans="21:25" x14ac:dyDescent="0.15">
      <c r="U236" s="692" t="str">
        <f t="array" ref="U236">IFERROR(INDEX($U$3:$Y$89, SMALL(IF($T$3:$T$89="○", ROW($T$3:$T$89)-ROW($T$3)+1), ROW(A132)), COLUMNS($U$3:U134)), "")</f>
        <v/>
      </c>
      <c r="V236" s="692" t="str">
        <f t="array" ref="V236">IFERROR(INDEX($U$3:$Y$89, SMALL(IF($T$3:$T$89="○", ROW($T$3:$T$89)-ROW($T$3)+1), ROW(B132)), COLUMNS($U$3:V134)), "")</f>
        <v/>
      </c>
      <c r="W236" s="692" t="str">
        <f t="array" ref="W236">IFERROR(INDEX($U$3:$Y$89, SMALL(IF($T$3:$T$89="○", ROW($T$3:$T$89)-ROW($T$3)+1), ROW(C132)), COLUMNS($U$3:W134)), "")</f>
        <v/>
      </c>
      <c r="X236" s="692" t="str">
        <f t="array" ref="X236">IFERROR(INDEX($U$3:$Y$89, SMALL(IF($T$3:$T$89="○", ROW($T$3:$T$89)-ROW($T$3)+1), ROW(D132)), COLUMNS($U$3:X134)), "")</f>
        <v/>
      </c>
      <c r="Y236" s="692" t="str">
        <f t="array" ref="Y236">IFERROR(INDEX($U$3:$Y$89, SMALL(IF($T$3:$T$89="○", ROW($T$3:$T$89)-ROW($T$3)+1), ROW(E132)), COLUMNS($U$3:Y134)), "")</f>
        <v/>
      </c>
    </row>
    <row r="237" spans="21:25" x14ac:dyDescent="0.15">
      <c r="U237" s="692" t="str">
        <f t="array" ref="U237">IFERROR(INDEX($U$3:$Y$89, SMALL(IF($T$3:$T$89="○", ROW($T$3:$T$89)-ROW($T$3)+1), ROW(A133)), COLUMNS($U$3:U135)), "")</f>
        <v/>
      </c>
      <c r="V237" s="692" t="str">
        <f t="array" ref="V237">IFERROR(INDEX($U$3:$Y$89, SMALL(IF($T$3:$T$89="○", ROW($T$3:$T$89)-ROW($T$3)+1), ROW(B133)), COLUMNS($U$3:V135)), "")</f>
        <v/>
      </c>
      <c r="W237" s="692" t="str">
        <f t="array" ref="W237">IFERROR(INDEX($U$3:$Y$89, SMALL(IF($T$3:$T$89="○", ROW($T$3:$T$89)-ROW($T$3)+1), ROW(C133)), COLUMNS($U$3:W135)), "")</f>
        <v/>
      </c>
      <c r="X237" s="692" t="str">
        <f t="array" ref="X237">IFERROR(INDEX($U$3:$Y$89, SMALL(IF($T$3:$T$89="○", ROW($T$3:$T$89)-ROW($T$3)+1), ROW(D133)), COLUMNS($U$3:X135)), "")</f>
        <v/>
      </c>
      <c r="Y237" s="692" t="str">
        <f t="array" ref="Y237">IFERROR(INDEX($U$3:$Y$89, SMALL(IF($T$3:$T$89="○", ROW($T$3:$T$89)-ROW($T$3)+1), ROW(E133)), COLUMNS($U$3:Y135)), "")</f>
        <v/>
      </c>
    </row>
    <row r="238" spans="21:25" x14ac:dyDescent="0.15">
      <c r="U238" s="692" t="str">
        <f t="array" ref="U238">IFERROR(INDEX($U$3:$Y$89, SMALL(IF($T$3:$T$89="○", ROW($T$3:$T$89)-ROW($T$3)+1), ROW(A134)), COLUMNS($U$3:U136)), "")</f>
        <v/>
      </c>
      <c r="V238" s="692" t="str">
        <f t="array" ref="V238">IFERROR(INDEX($U$3:$Y$89, SMALL(IF($T$3:$T$89="○", ROW($T$3:$T$89)-ROW($T$3)+1), ROW(B134)), COLUMNS($U$3:V136)), "")</f>
        <v/>
      </c>
      <c r="W238" s="692" t="str">
        <f t="array" ref="W238">IFERROR(INDEX($U$3:$Y$89, SMALL(IF($T$3:$T$89="○", ROW($T$3:$T$89)-ROW($T$3)+1), ROW(C134)), COLUMNS($U$3:W136)), "")</f>
        <v/>
      </c>
      <c r="X238" s="692" t="str">
        <f t="array" ref="X238">IFERROR(INDEX($U$3:$Y$89, SMALL(IF($T$3:$T$89="○", ROW($T$3:$T$89)-ROW($T$3)+1), ROW(D134)), COLUMNS($U$3:X136)), "")</f>
        <v/>
      </c>
      <c r="Y238" s="692" t="str">
        <f t="array" ref="Y238">IFERROR(INDEX($U$3:$Y$89, SMALL(IF($T$3:$T$89="○", ROW($T$3:$T$89)-ROW($T$3)+1), ROW(E134)), COLUMNS($U$3:Y136)), "")</f>
        <v/>
      </c>
    </row>
    <row r="239" spans="21:25" x14ac:dyDescent="0.15">
      <c r="U239" s="692" t="str">
        <f t="array" ref="U239">IFERROR(INDEX($U$3:$Y$89, SMALL(IF($T$3:$T$89="○", ROW($T$3:$T$89)-ROW($T$3)+1), ROW(A135)), COLUMNS($U$3:U137)), "")</f>
        <v/>
      </c>
      <c r="V239" s="692" t="str">
        <f t="array" ref="V239">IFERROR(INDEX($U$3:$Y$89, SMALL(IF($T$3:$T$89="○", ROW($T$3:$T$89)-ROW($T$3)+1), ROW(B135)), COLUMNS($U$3:V137)), "")</f>
        <v/>
      </c>
      <c r="W239" s="692" t="str">
        <f t="array" ref="W239">IFERROR(INDEX($U$3:$Y$89, SMALL(IF($T$3:$T$89="○", ROW($T$3:$T$89)-ROW($T$3)+1), ROW(C135)), COLUMNS($U$3:W137)), "")</f>
        <v/>
      </c>
      <c r="X239" s="692" t="str">
        <f t="array" ref="X239">IFERROR(INDEX($U$3:$Y$89, SMALL(IF($T$3:$T$89="○", ROW($T$3:$T$89)-ROW($T$3)+1), ROW(D135)), COLUMNS($U$3:X137)), "")</f>
        <v/>
      </c>
      <c r="Y239" s="692" t="str">
        <f t="array" ref="Y239">IFERROR(INDEX($U$3:$Y$89, SMALL(IF($T$3:$T$89="○", ROW($T$3:$T$89)-ROW($T$3)+1), ROW(E135)), COLUMNS($U$3:Y137)), "")</f>
        <v/>
      </c>
    </row>
    <row r="240" spans="21:25" x14ac:dyDescent="0.15">
      <c r="U240" s="692" t="str">
        <f t="array" ref="U240">IFERROR(INDEX($U$3:$Y$89, SMALL(IF($T$3:$T$89="○", ROW($T$3:$T$89)-ROW($T$3)+1), ROW(A136)), COLUMNS($U$3:U138)), "")</f>
        <v/>
      </c>
      <c r="V240" s="692" t="str">
        <f t="array" ref="V240">IFERROR(INDEX($U$3:$Y$89, SMALL(IF($T$3:$T$89="○", ROW($T$3:$T$89)-ROW($T$3)+1), ROW(B136)), COLUMNS($U$3:V138)), "")</f>
        <v/>
      </c>
      <c r="W240" s="692" t="str">
        <f t="array" ref="W240">IFERROR(INDEX($U$3:$Y$89, SMALL(IF($T$3:$T$89="○", ROW($T$3:$T$89)-ROW($T$3)+1), ROW(C136)), COLUMNS($U$3:W138)), "")</f>
        <v/>
      </c>
      <c r="X240" s="692" t="str">
        <f t="array" ref="X240">IFERROR(INDEX($U$3:$Y$89, SMALL(IF($T$3:$T$89="○", ROW($T$3:$T$89)-ROW($T$3)+1), ROW(D136)), COLUMNS($U$3:X138)), "")</f>
        <v/>
      </c>
      <c r="Y240" s="692" t="str">
        <f t="array" ref="Y240">IFERROR(INDEX($U$3:$Y$89, SMALL(IF($T$3:$T$89="○", ROW($T$3:$T$89)-ROW($T$3)+1), ROW(E136)), COLUMNS($U$3:Y138)), "")</f>
        <v/>
      </c>
    </row>
    <row r="241" spans="21:25" x14ac:dyDescent="0.15">
      <c r="U241" s="692" t="str">
        <f t="array" ref="U241">IFERROR(INDEX($U$3:$Y$89, SMALL(IF($T$3:$T$89="○", ROW($T$3:$T$89)-ROW($T$3)+1), ROW(A137)), COLUMNS($U$3:U139)), "")</f>
        <v/>
      </c>
      <c r="V241" s="692" t="str">
        <f t="array" ref="V241">IFERROR(INDEX($U$3:$Y$89, SMALL(IF($T$3:$T$89="○", ROW($T$3:$T$89)-ROW($T$3)+1), ROW(B137)), COLUMNS($U$3:V139)), "")</f>
        <v/>
      </c>
      <c r="W241" s="692" t="str">
        <f t="array" ref="W241">IFERROR(INDEX($U$3:$Y$89, SMALL(IF($T$3:$T$89="○", ROW($T$3:$T$89)-ROW($T$3)+1), ROW(C137)), COLUMNS($U$3:W139)), "")</f>
        <v/>
      </c>
      <c r="X241" s="692" t="str">
        <f t="array" ref="X241">IFERROR(INDEX($U$3:$Y$89, SMALL(IF($T$3:$T$89="○", ROW($T$3:$T$89)-ROW($T$3)+1), ROW(D137)), COLUMNS($U$3:X139)), "")</f>
        <v/>
      </c>
      <c r="Y241" s="692" t="str">
        <f t="array" ref="Y241">IFERROR(INDEX($U$3:$Y$89, SMALL(IF($T$3:$T$89="○", ROW($T$3:$T$89)-ROW($T$3)+1), ROW(E137)), COLUMNS($U$3:Y139)), "")</f>
        <v/>
      </c>
    </row>
    <row r="242" spans="21:25" x14ac:dyDescent="0.15">
      <c r="U242" s="692" t="str">
        <f t="array" ref="U242">IFERROR(INDEX($U$3:$Y$89, SMALL(IF($T$3:$T$89="○", ROW($T$3:$T$89)-ROW($T$3)+1), ROW(A138)), COLUMNS($U$3:U140)), "")</f>
        <v/>
      </c>
      <c r="V242" s="692" t="str">
        <f t="array" ref="V242">IFERROR(INDEX($U$3:$Y$89, SMALL(IF($T$3:$T$89="○", ROW($T$3:$T$89)-ROW($T$3)+1), ROW(B138)), COLUMNS($U$3:V140)), "")</f>
        <v/>
      </c>
      <c r="W242" s="692" t="str">
        <f t="array" ref="W242">IFERROR(INDEX($U$3:$Y$89, SMALL(IF($T$3:$T$89="○", ROW($T$3:$T$89)-ROW($T$3)+1), ROW(C138)), COLUMNS($U$3:W140)), "")</f>
        <v/>
      </c>
      <c r="X242" s="692" t="str">
        <f t="array" ref="X242">IFERROR(INDEX($U$3:$Y$89, SMALL(IF($T$3:$T$89="○", ROW($T$3:$T$89)-ROW($T$3)+1), ROW(D138)), COLUMNS($U$3:X140)), "")</f>
        <v/>
      </c>
      <c r="Y242" s="692" t="str">
        <f t="array" ref="Y242">IFERROR(INDEX($U$3:$Y$89, SMALL(IF($T$3:$T$89="○", ROW($T$3:$T$89)-ROW($T$3)+1), ROW(E138)), COLUMNS($U$3:Y140)), "")</f>
        <v/>
      </c>
    </row>
    <row r="243" spans="21:25" x14ac:dyDescent="0.15">
      <c r="U243" s="692" t="str">
        <f t="array" ref="U243">IFERROR(INDEX($U$3:$Y$89, SMALL(IF($T$3:$T$89="○", ROW($T$3:$T$89)-ROW($T$3)+1), ROW(A139)), COLUMNS($U$3:U141)), "")</f>
        <v/>
      </c>
      <c r="V243" s="692" t="str">
        <f t="array" ref="V243">IFERROR(INDEX($U$3:$Y$89, SMALL(IF($T$3:$T$89="○", ROW($T$3:$T$89)-ROW($T$3)+1), ROW(B139)), COLUMNS($U$3:V141)), "")</f>
        <v/>
      </c>
      <c r="W243" s="692" t="str">
        <f t="array" ref="W243">IFERROR(INDEX($U$3:$Y$89, SMALL(IF($T$3:$T$89="○", ROW($T$3:$T$89)-ROW($T$3)+1), ROW(C139)), COLUMNS($U$3:W141)), "")</f>
        <v/>
      </c>
      <c r="X243" s="692" t="str">
        <f t="array" ref="X243">IFERROR(INDEX($U$3:$Y$89, SMALL(IF($T$3:$T$89="○", ROW($T$3:$T$89)-ROW($T$3)+1), ROW(D139)), COLUMNS($U$3:X141)), "")</f>
        <v/>
      </c>
      <c r="Y243" s="692" t="str">
        <f t="array" ref="Y243">IFERROR(INDEX($U$3:$Y$89, SMALL(IF($T$3:$T$89="○", ROW($T$3:$T$89)-ROW($T$3)+1), ROW(E139)), COLUMNS($U$3:Y141)), "")</f>
        <v/>
      </c>
    </row>
    <row r="244" spans="21:25" x14ac:dyDescent="0.15">
      <c r="U244" s="692" t="str">
        <f t="array" ref="U244">IFERROR(INDEX($U$3:$Y$89, SMALL(IF($T$3:$T$89="○", ROW($T$3:$T$89)-ROW($T$3)+1), ROW(A140)), COLUMNS($U$3:U142)), "")</f>
        <v/>
      </c>
      <c r="V244" s="692" t="str">
        <f t="array" ref="V244">IFERROR(INDEX($U$3:$Y$89, SMALL(IF($T$3:$T$89="○", ROW($T$3:$T$89)-ROW($T$3)+1), ROW(B140)), COLUMNS($U$3:V142)), "")</f>
        <v/>
      </c>
      <c r="W244" s="692" t="str">
        <f t="array" ref="W244">IFERROR(INDEX($U$3:$Y$89, SMALL(IF($T$3:$T$89="○", ROW($T$3:$T$89)-ROW($T$3)+1), ROW(C140)), COLUMNS($U$3:W142)), "")</f>
        <v/>
      </c>
      <c r="X244" s="692" t="str">
        <f t="array" ref="X244">IFERROR(INDEX($U$3:$Y$89, SMALL(IF($T$3:$T$89="○", ROW($T$3:$T$89)-ROW($T$3)+1), ROW(D140)), COLUMNS($U$3:X142)), "")</f>
        <v/>
      </c>
      <c r="Y244" s="692" t="str">
        <f t="array" ref="Y244">IFERROR(INDEX($U$3:$Y$89, SMALL(IF($T$3:$T$89="○", ROW($T$3:$T$89)-ROW($T$3)+1), ROW(E140)), COLUMNS($U$3:Y142)), "")</f>
        <v/>
      </c>
    </row>
    <row r="245" spans="21:25" x14ac:dyDescent="0.15">
      <c r="U245" s="692" t="str">
        <f t="array" ref="U245">IFERROR(INDEX($U$3:$Y$89, SMALL(IF($T$3:$T$89="○", ROW($T$3:$T$89)-ROW($T$3)+1), ROW(A141)), COLUMNS($U$3:U143)), "")</f>
        <v/>
      </c>
      <c r="V245" s="692" t="str">
        <f t="array" ref="V245">IFERROR(INDEX($U$3:$Y$89, SMALL(IF($T$3:$T$89="○", ROW($T$3:$T$89)-ROW($T$3)+1), ROW(B141)), COLUMNS($U$3:V143)), "")</f>
        <v/>
      </c>
      <c r="W245" s="692" t="str">
        <f t="array" ref="W245">IFERROR(INDEX($U$3:$Y$89, SMALL(IF($T$3:$T$89="○", ROW($T$3:$T$89)-ROW($T$3)+1), ROW(C141)), COLUMNS($U$3:W143)), "")</f>
        <v/>
      </c>
      <c r="X245" s="692" t="str">
        <f t="array" ref="X245">IFERROR(INDEX($U$3:$Y$89, SMALL(IF($T$3:$T$89="○", ROW($T$3:$T$89)-ROW($T$3)+1), ROW(D141)), COLUMNS($U$3:X143)), "")</f>
        <v/>
      </c>
      <c r="Y245" s="692" t="str">
        <f t="array" ref="Y245">IFERROR(INDEX($U$3:$Y$89, SMALL(IF($T$3:$T$89="○", ROW($T$3:$T$89)-ROW($T$3)+1), ROW(E141)), COLUMNS($U$3:Y143)), "")</f>
        <v/>
      </c>
    </row>
  </sheetData>
  <mergeCells count="8">
    <mergeCell ref="AB21:AD22"/>
    <mergeCell ref="C17:G17"/>
    <mergeCell ref="A1:R1"/>
    <mergeCell ref="U1:Y1"/>
    <mergeCell ref="Z1:Z2"/>
    <mergeCell ref="AA1:AA2"/>
    <mergeCell ref="W2:X2"/>
    <mergeCell ref="F2:N2"/>
  </mergeCells>
  <phoneticPr fontId="5"/>
  <pageMargins left="0.70866141732283472" right="0.70866141732283472" top="0.74803149606299213" bottom="0.74803149606299213" header="0.31496062992125984" footer="0.31496062992125984"/>
  <pageSetup paperSize="9" scale="12" fitToWidth="0" orientation="landscape" r:id="rId1"/>
  <colBreaks count="1" manualBreakCount="1">
    <brk id="20" max="77" man="1"/>
  </colBreaks>
  <ignoredErrors>
    <ignoredError sqref="U64:U65" twoDigitTextYear="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CAA6-D93F-4F8D-9B9B-DB31939A6198}">
  <sheetPr codeName="Sheet28">
    <tabColor rgb="FF92D050"/>
  </sheetPr>
  <dimension ref="A1:D107"/>
  <sheetViews>
    <sheetView showGridLines="0" view="pageBreakPreview" zoomScale="85" zoomScaleNormal="100" zoomScaleSheetLayoutView="85" workbookViewId="0">
      <selection activeCell="J25" sqref="J25"/>
    </sheetView>
  </sheetViews>
  <sheetFormatPr defaultColWidth="9" defaultRowHeight="18.75" x14ac:dyDescent="0.15"/>
  <cols>
    <col min="1" max="1" width="10.5" style="214" customWidth="1"/>
    <col min="2" max="2" width="15.125" style="214" customWidth="1"/>
    <col min="3" max="3" width="54.125" style="215" customWidth="1"/>
    <col min="4" max="16384" width="9" style="214"/>
  </cols>
  <sheetData>
    <row r="1" spans="1:4" ht="21.75" customHeight="1" x14ac:dyDescent="0.15">
      <c r="A1" s="1642" t="s">
        <v>868</v>
      </c>
      <c r="B1" s="1642"/>
      <c r="C1" s="1642"/>
      <c r="D1" s="1642"/>
    </row>
    <row r="2" spans="1:4" ht="15.75" customHeight="1" x14ac:dyDescent="0.15">
      <c r="A2" s="225"/>
      <c r="C2" s="233"/>
      <c r="D2" s="227" t="s">
        <v>844</v>
      </c>
    </row>
    <row r="3" spans="1:4" ht="15.75" customHeight="1" x14ac:dyDescent="0.15">
      <c r="A3" s="226"/>
      <c r="C3" s="217" t="s">
        <v>248</v>
      </c>
      <c r="D3" s="245">
        <v>200</v>
      </c>
    </row>
    <row r="4" spans="1:4" ht="15.75" customHeight="1" x14ac:dyDescent="0.15">
      <c r="A4" s="226"/>
      <c r="C4" s="217" t="s">
        <v>839</v>
      </c>
      <c r="D4" s="245">
        <v>300</v>
      </c>
    </row>
    <row r="5" spans="1:4" ht="24" customHeight="1" x14ac:dyDescent="0.15">
      <c r="A5" s="226" t="s">
        <v>838</v>
      </c>
      <c r="B5" s="225"/>
      <c r="C5" s="224"/>
      <c r="D5" s="223"/>
    </row>
    <row r="6" spans="1:4" ht="6.75" customHeight="1" x14ac:dyDescent="0.15">
      <c r="A6" s="226"/>
      <c r="B6" s="225"/>
      <c r="C6" s="224"/>
      <c r="D6" s="223"/>
    </row>
    <row r="7" spans="1:4" ht="21" customHeight="1" x14ac:dyDescent="0.15">
      <c r="A7" s="230" t="s">
        <v>867</v>
      </c>
      <c r="B7" s="225"/>
      <c r="C7" s="224"/>
      <c r="D7" s="223"/>
    </row>
    <row r="8" spans="1:4" ht="15" customHeight="1" x14ac:dyDescent="0.15">
      <c r="A8" s="1643" t="s">
        <v>849</v>
      </c>
      <c r="B8" s="1644"/>
      <c r="C8" s="221" t="s">
        <v>101</v>
      </c>
      <c r="D8" s="216" t="s">
        <v>844</v>
      </c>
    </row>
    <row r="9" spans="1:4" ht="15" customHeight="1" x14ac:dyDescent="0.15">
      <c r="A9" s="1646" t="s">
        <v>273</v>
      </c>
      <c r="B9" s="220" t="s">
        <v>834</v>
      </c>
      <c r="C9" s="220" t="s">
        <v>274</v>
      </c>
      <c r="D9" s="216">
        <v>1</v>
      </c>
    </row>
    <row r="10" spans="1:4" ht="15" customHeight="1" x14ac:dyDescent="0.15">
      <c r="A10" s="1648"/>
      <c r="B10" s="220" t="s">
        <v>163</v>
      </c>
      <c r="C10" s="220" t="s">
        <v>761</v>
      </c>
      <c r="D10" s="216">
        <v>2</v>
      </c>
    </row>
    <row r="11" spans="1:4" ht="15" customHeight="1" x14ac:dyDescent="0.15">
      <c r="A11" s="1640" t="s">
        <v>105</v>
      </c>
      <c r="B11" s="1641"/>
      <c r="C11" s="244" t="s">
        <v>866</v>
      </c>
      <c r="D11" s="216">
        <v>3</v>
      </c>
    </row>
    <row r="12" spans="1:4" ht="15" customHeight="1" x14ac:dyDescent="0.15">
      <c r="A12" s="1645" t="s">
        <v>169</v>
      </c>
      <c r="B12" s="1647" t="s">
        <v>829</v>
      </c>
      <c r="C12" s="220" t="s">
        <v>865</v>
      </c>
      <c r="D12" s="216">
        <v>4</v>
      </c>
    </row>
    <row r="13" spans="1:4" ht="15" customHeight="1" x14ac:dyDescent="0.15">
      <c r="A13" s="1645"/>
      <c r="B13" s="1647"/>
      <c r="C13" s="218" t="s">
        <v>864</v>
      </c>
      <c r="D13" s="216">
        <v>5</v>
      </c>
    </row>
    <row r="14" spans="1:4" ht="15" customHeight="1" x14ac:dyDescent="0.15">
      <c r="A14" s="1645"/>
      <c r="B14" s="1647"/>
      <c r="C14" s="236" t="s">
        <v>863</v>
      </c>
      <c r="D14" s="216">
        <v>6</v>
      </c>
    </row>
    <row r="15" spans="1:4" ht="15" customHeight="1" x14ac:dyDescent="0.15">
      <c r="A15" s="1645"/>
      <c r="B15" s="1649" t="s">
        <v>820</v>
      </c>
      <c r="C15" s="220" t="s">
        <v>819</v>
      </c>
      <c r="D15" s="216">
        <v>7</v>
      </c>
    </row>
    <row r="16" spans="1:4" ht="15" customHeight="1" x14ac:dyDescent="0.15">
      <c r="A16" s="1645"/>
      <c r="B16" s="1650"/>
      <c r="C16" s="220" t="s">
        <v>816</v>
      </c>
      <c r="D16" s="216">
        <v>8</v>
      </c>
    </row>
    <row r="17" spans="1:4" ht="15" customHeight="1" x14ac:dyDescent="0.15">
      <c r="A17" s="1645"/>
      <c r="B17" s="1650"/>
      <c r="C17" s="220" t="s">
        <v>862</v>
      </c>
      <c r="D17" s="216">
        <v>9</v>
      </c>
    </row>
    <row r="18" spans="1:4" ht="15" customHeight="1" x14ac:dyDescent="0.15">
      <c r="A18" s="1645"/>
      <c r="B18" s="1651"/>
      <c r="C18" s="220" t="s">
        <v>1198</v>
      </c>
      <c r="D18" s="216">
        <v>100</v>
      </c>
    </row>
    <row r="19" spans="1:4" ht="15" customHeight="1" x14ac:dyDescent="0.15">
      <c r="A19" s="1645"/>
      <c r="B19" s="1649" t="s">
        <v>810</v>
      </c>
      <c r="C19" s="236" t="s">
        <v>809</v>
      </c>
      <c r="D19" s="216">
        <v>10</v>
      </c>
    </row>
    <row r="20" spans="1:4" ht="15" customHeight="1" x14ac:dyDescent="0.15">
      <c r="A20" s="1645"/>
      <c r="B20" s="1650"/>
      <c r="C20" s="236" t="s">
        <v>807</v>
      </c>
      <c r="D20" s="216">
        <v>11</v>
      </c>
    </row>
    <row r="21" spans="1:4" ht="15" customHeight="1" x14ac:dyDescent="0.15">
      <c r="A21" s="1645"/>
      <c r="B21" s="1650"/>
      <c r="C21" s="236" t="s">
        <v>805</v>
      </c>
      <c r="D21" s="216">
        <v>12</v>
      </c>
    </row>
    <row r="22" spans="1:4" ht="15" customHeight="1" x14ac:dyDescent="0.15">
      <c r="A22" s="1645"/>
      <c r="B22" s="1651"/>
      <c r="C22" s="236" t="s">
        <v>1198</v>
      </c>
      <c r="D22" s="216">
        <v>101</v>
      </c>
    </row>
    <row r="23" spans="1:4" ht="15" customHeight="1" x14ac:dyDescent="0.15">
      <c r="A23" s="1645"/>
      <c r="B23" s="1647" t="s">
        <v>46</v>
      </c>
      <c r="C23" s="236" t="s">
        <v>804</v>
      </c>
      <c r="D23" s="216">
        <v>13</v>
      </c>
    </row>
    <row r="24" spans="1:4" ht="15" customHeight="1" x14ac:dyDescent="0.15">
      <c r="A24" s="1645"/>
      <c r="B24" s="1647"/>
      <c r="C24" s="236" t="s">
        <v>802</v>
      </c>
      <c r="D24" s="216">
        <v>14</v>
      </c>
    </row>
    <row r="25" spans="1:4" ht="15" customHeight="1" x14ac:dyDescent="0.15">
      <c r="A25" s="1646"/>
      <c r="B25" s="1647"/>
      <c r="C25" s="236" t="s">
        <v>861</v>
      </c>
      <c r="D25" s="216">
        <v>15</v>
      </c>
    </row>
    <row r="26" spans="1:4" ht="15" customHeight="1" x14ac:dyDescent="0.15">
      <c r="A26" s="243"/>
      <c r="B26" s="217" t="s">
        <v>120</v>
      </c>
      <c r="C26" s="217" t="s">
        <v>795</v>
      </c>
      <c r="D26" s="216">
        <v>16</v>
      </c>
    </row>
    <row r="27" spans="1:4" ht="15.75" customHeight="1" x14ac:dyDescent="0.15">
      <c r="A27" s="242"/>
      <c r="D27" s="241"/>
    </row>
    <row r="28" spans="1:4" ht="20.100000000000001" customHeight="1" x14ac:dyDescent="0.15">
      <c r="A28" s="230" t="s">
        <v>860</v>
      </c>
      <c r="B28" s="242"/>
      <c r="D28" s="241"/>
    </row>
    <row r="29" spans="1:4" ht="15.75" customHeight="1" x14ac:dyDescent="0.15">
      <c r="A29" s="1643" t="s">
        <v>849</v>
      </c>
      <c r="B29" s="1644"/>
      <c r="C29" s="221" t="s">
        <v>101</v>
      </c>
      <c r="D29" s="216" t="s">
        <v>844</v>
      </c>
    </row>
    <row r="30" spans="1:4" ht="15" customHeight="1" x14ac:dyDescent="0.15">
      <c r="A30" s="1640" t="s">
        <v>859</v>
      </c>
      <c r="B30" s="1641"/>
      <c r="C30" s="240" t="s">
        <v>789</v>
      </c>
      <c r="D30" s="227">
        <v>17</v>
      </c>
    </row>
    <row r="31" spans="1:4" ht="15" customHeight="1" x14ac:dyDescent="0.15">
      <c r="A31" s="1640"/>
      <c r="B31" s="1641"/>
      <c r="C31" s="240" t="s">
        <v>787</v>
      </c>
      <c r="D31" s="227">
        <v>18</v>
      </c>
    </row>
    <row r="32" spans="1:4" ht="15" customHeight="1" x14ac:dyDescent="0.15">
      <c r="A32" s="1640"/>
      <c r="B32" s="1641"/>
      <c r="C32" s="240" t="s">
        <v>785</v>
      </c>
      <c r="D32" s="227">
        <v>19</v>
      </c>
    </row>
    <row r="33" spans="1:4" ht="15" customHeight="1" x14ac:dyDescent="0.15">
      <c r="A33" s="1640"/>
      <c r="B33" s="1641"/>
      <c r="C33" s="240" t="s">
        <v>783</v>
      </c>
      <c r="D33" s="227">
        <v>20</v>
      </c>
    </row>
    <row r="34" spans="1:4" ht="15" customHeight="1" x14ac:dyDescent="0.15">
      <c r="A34" s="1640"/>
      <c r="B34" s="1641"/>
      <c r="C34" s="240" t="s">
        <v>781</v>
      </c>
      <c r="D34" s="227">
        <v>21</v>
      </c>
    </row>
    <row r="35" spans="1:4" ht="15" customHeight="1" x14ac:dyDescent="0.15">
      <c r="A35" s="1640"/>
      <c r="B35" s="1641"/>
      <c r="C35" s="240" t="s">
        <v>779</v>
      </c>
      <c r="D35" s="227">
        <v>22</v>
      </c>
    </row>
    <row r="36" spans="1:4" ht="15" customHeight="1" x14ac:dyDescent="0.15">
      <c r="A36" s="1640"/>
      <c r="B36" s="1641"/>
      <c r="C36" s="240" t="s">
        <v>777</v>
      </c>
      <c r="D36" s="227">
        <v>23</v>
      </c>
    </row>
    <row r="37" spans="1:4" ht="7.5" customHeight="1" x14ac:dyDescent="0.15">
      <c r="A37" s="225"/>
      <c r="B37" s="225"/>
      <c r="C37" s="224"/>
      <c r="D37" s="223"/>
    </row>
    <row r="38" spans="1:4" ht="20.100000000000001" customHeight="1" x14ac:dyDescent="0.15">
      <c r="A38" s="226" t="s">
        <v>776</v>
      </c>
      <c r="B38" s="225"/>
      <c r="C38" s="224"/>
      <c r="D38" s="223"/>
    </row>
    <row r="39" spans="1:4" ht="9" customHeight="1" x14ac:dyDescent="0.15">
      <c r="A39" s="226"/>
      <c r="B39" s="225"/>
      <c r="C39" s="224"/>
      <c r="D39" s="223"/>
    </row>
    <row r="40" spans="1:4" ht="15.95" customHeight="1" x14ac:dyDescent="0.15">
      <c r="A40" s="230" t="s">
        <v>858</v>
      </c>
      <c r="B40" s="225"/>
      <c r="C40" s="224"/>
      <c r="D40" s="223"/>
    </row>
    <row r="41" spans="1:4" ht="15.75" customHeight="1" x14ac:dyDescent="0.15">
      <c r="A41" s="1643" t="s">
        <v>849</v>
      </c>
      <c r="B41" s="1644"/>
      <c r="C41" s="221" t="s">
        <v>101</v>
      </c>
      <c r="D41" s="227" t="s">
        <v>844</v>
      </c>
    </row>
    <row r="42" spans="1:4" ht="15" customHeight="1" x14ac:dyDescent="0.15">
      <c r="A42" s="1654" t="s">
        <v>323</v>
      </c>
      <c r="B42" s="1649" t="s">
        <v>774</v>
      </c>
      <c r="C42" s="236" t="s">
        <v>773</v>
      </c>
      <c r="D42" s="227">
        <v>24</v>
      </c>
    </row>
    <row r="43" spans="1:4" ht="15" customHeight="1" x14ac:dyDescent="0.15">
      <c r="A43" s="1655"/>
      <c r="B43" s="1650"/>
      <c r="C43" s="239" t="s">
        <v>770</v>
      </c>
      <c r="D43" s="227">
        <v>25</v>
      </c>
    </row>
    <row r="44" spans="1:4" ht="15" customHeight="1" x14ac:dyDescent="0.15">
      <c r="A44" s="1655"/>
      <c r="B44" s="1650"/>
      <c r="C44" s="236" t="s">
        <v>767</v>
      </c>
      <c r="D44" s="227">
        <v>26</v>
      </c>
    </row>
    <row r="45" spans="1:4" ht="15" customHeight="1" x14ac:dyDescent="0.15">
      <c r="A45" s="1655"/>
      <c r="B45" s="1650"/>
      <c r="C45" s="236" t="s">
        <v>764</v>
      </c>
      <c r="D45" s="227">
        <v>27</v>
      </c>
    </row>
    <row r="46" spans="1:4" ht="15" customHeight="1" x14ac:dyDescent="0.15">
      <c r="A46" s="1656"/>
      <c r="B46" s="231" t="s">
        <v>163</v>
      </c>
      <c r="C46" s="238" t="s">
        <v>761</v>
      </c>
      <c r="D46" s="227">
        <v>28</v>
      </c>
    </row>
    <row r="47" spans="1:4" ht="15" customHeight="1" x14ac:dyDescent="0.15">
      <c r="A47" s="1657" t="s">
        <v>105</v>
      </c>
      <c r="B47" s="1658"/>
      <c r="C47" s="238" t="s">
        <v>760</v>
      </c>
      <c r="D47" s="227">
        <v>29</v>
      </c>
    </row>
    <row r="48" spans="1:4" ht="15" customHeight="1" x14ac:dyDescent="0.15">
      <c r="A48" s="1647" t="s">
        <v>169</v>
      </c>
      <c r="B48" s="236" t="s">
        <v>285</v>
      </c>
      <c r="C48" s="237" t="s">
        <v>756</v>
      </c>
      <c r="D48" s="227">
        <v>30</v>
      </c>
    </row>
    <row r="49" spans="1:4" ht="15" customHeight="1" x14ac:dyDescent="0.15">
      <c r="A49" s="1647"/>
      <c r="B49" s="236" t="s">
        <v>44</v>
      </c>
      <c r="C49" s="220" t="s">
        <v>748</v>
      </c>
      <c r="D49" s="227">
        <v>31</v>
      </c>
    </row>
    <row r="50" spans="1:4" ht="15" customHeight="1" x14ac:dyDescent="0.15">
      <c r="A50" s="1647"/>
      <c r="B50" s="236" t="s">
        <v>45</v>
      </c>
      <c r="C50" s="220" t="s">
        <v>732</v>
      </c>
      <c r="D50" s="227">
        <v>32</v>
      </c>
    </row>
    <row r="51" spans="1:4" ht="15" customHeight="1" x14ac:dyDescent="0.15">
      <c r="A51" s="1647"/>
      <c r="B51" s="236" t="s">
        <v>46</v>
      </c>
      <c r="C51" s="220" t="s">
        <v>723</v>
      </c>
      <c r="D51" s="227">
        <v>33</v>
      </c>
    </row>
    <row r="52" spans="1:4" ht="15.75" customHeight="1" x14ac:dyDescent="0.15">
      <c r="A52" s="225"/>
      <c r="B52" s="225"/>
      <c r="C52" s="224"/>
      <c r="D52" s="223"/>
    </row>
    <row r="53" spans="1:4" ht="24" customHeight="1" x14ac:dyDescent="0.15">
      <c r="A53" s="230" t="s">
        <v>857</v>
      </c>
      <c r="B53" s="225"/>
      <c r="C53" s="235"/>
      <c r="D53" s="223"/>
    </row>
    <row r="54" spans="1:4" ht="17.25" customHeight="1" x14ac:dyDescent="0.15">
      <c r="A54" s="1659" t="s">
        <v>849</v>
      </c>
      <c r="B54" s="1660"/>
      <c r="C54" s="1661" t="s">
        <v>848</v>
      </c>
      <c r="D54" s="1652" t="s">
        <v>856</v>
      </c>
    </row>
    <row r="55" spans="1:4" ht="17.25" customHeight="1" x14ac:dyDescent="0.15">
      <c r="A55" s="234"/>
      <c r="B55" s="221" t="s">
        <v>630</v>
      </c>
      <c r="C55" s="1662"/>
      <c r="D55" s="1653"/>
    </row>
    <row r="56" spans="1:4" ht="15.95" customHeight="1" x14ac:dyDescent="0.15">
      <c r="A56" s="1647" t="s">
        <v>163</v>
      </c>
      <c r="B56" s="217" t="s">
        <v>700</v>
      </c>
      <c r="C56" s="231" t="s">
        <v>713</v>
      </c>
      <c r="D56" s="227">
        <v>34</v>
      </c>
    </row>
    <row r="57" spans="1:4" ht="15.95" customHeight="1" x14ac:dyDescent="0.15">
      <c r="A57" s="1647"/>
      <c r="B57" s="217" t="s">
        <v>711</v>
      </c>
      <c r="C57" s="231" t="s">
        <v>710</v>
      </c>
      <c r="D57" s="227">
        <v>35</v>
      </c>
    </row>
    <row r="58" spans="1:4" ht="34.5" customHeight="1" x14ac:dyDescent="0.15">
      <c r="A58" s="1647"/>
      <c r="B58" s="233" t="s">
        <v>853</v>
      </c>
      <c r="C58" s="231" t="s">
        <v>855</v>
      </c>
      <c r="D58" s="227">
        <v>36</v>
      </c>
    </row>
    <row r="59" spans="1:4" ht="32.25" customHeight="1" x14ac:dyDescent="0.15">
      <c r="A59" s="1647"/>
      <c r="B59" s="232" t="s">
        <v>852</v>
      </c>
      <c r="C59" s="231" t="s">
        <v>854</v>
      </c>
      <c r="D59" s="227">
        <v>37</v>
      </c>
    </row>
    <row r="60" spans="1:4" ht="15.95" customHeight="1" x14ac:dyDescent="0.15">
      <c r="A60" s="1647"/>
      <c r="B60" s="217" t="s">
        <v>661</v>
      </c>
      <c r="C60" s="231" t="s">
        <v>702</v>
      </c>
      <c r="D60" s="227">
        <v>38</v>
      </c>
    </row>
    <row r="61" spans="1:4" ht="15.95" customHeight="1" x14ac:dyDescent="0.15">
      <c r="A61" s="1647" t="s">
        <v>169</v>
      </c>
      <c r="B61" s="1663" t="s">
        <v>700</v>
      </c>
      <c r="C61" s="231" t="s">
        <v>699</v>
      </c>
      <c r="D61" s="227">
        <v>39</v>
      </c>
    </row>
    <row r="62" spans="1:4" ht="15.95" customHeight="1" x14ac:dyDescent="0.15">
      <c r="A62" s="1647"/>
      <c r="B62" s="1663"/>
      <c r="C62" s="231" t="s">
        <v>697</v>
      </c>
      <c r="D62" s="227">
        <v>40</v>
      </c>
    </row>
    <row r="63" spans="1:4" ht="15.95" customHeight="1" x14ac:dyDescent="0.15">
      <c r="A63" s="1647"/>
      <c r="B63" s="1663"/>
      <c r="C63" s="231" t="s">
        <v>695</v>
      </c>
      <c r="D63" s="227">
        <v>41</v>
      </c>
    </row>
    <row r="64" spans="1:4" ht="15.95" customHeight="1" x14ac:dyDescent="0.15">
      <c r="A64" s="1647"/>
      <c r="B64" s="1654" t="s">
        <v>340</v>
      </c>
      <c r="C64" s="231" t="s">
        <v>689</v>
      </c>
      <c r="D64" s="227">
        <v>42</v>
      </c>
    </row>
    <row r="65" spans="1:4" ht="15.95" customHeight="1" x14ac:dyDescent="0.15">
      <c r="A65" s="1647"/>
      <c r="B65" s="1655"/>
      <c r="C65" s="231" t="s">
        <v>687</v>
      </c>
      <c r="D65" s="227">
        <v>43</v>
      </c>
    </row>
    <row r="66" spans="1:4" ht="15.95" customHeight="1" x14ac:dyDescent="0.15">
      <c r="A66" s="1647"/>
      <c r="B66" s="1655"/>
      <c r="C66" s="231" t="s">
        <v>683</v>
      </c>
      <c r="D66" s="227">
        <v>44</v>
      </c>
    </row>
    <row r="67" spans="1:4" ht="15.95" customHeight="1" x14ac:dyDescent="0.15">
      <c r="A67" s="1647"/>
      <c r="B67" s="1665"/>
      <c r="C67" s="231" t="s">
        <v>1199</v>
      </c>
      <c r="D67" s="227">
        <v>102</v>
      </c>
    </row>
    <row r="68" spans="1:4" ht="15.95" customHeight="1" x14ac:dyDescent="0.15">
      <c r="A68" s="1647"/>
      <c r="B68" s="1647" t="s">
        <v>853</v>
      </c>
      <c r="C68" s="231" t="s">
        <v>676</v>
      </c>
      <c r="D68" s="227">
        <v>45</v>
      </c>
    </row>
    <row r="69" spans="1:4" ht="15.95" customHeight="1" x14ac:dyDescent="0.15">
      <c r="A69" s="1647"/>
      <c r="B69" s="1647"/>
      <c r="C69" s="231" t="s">
        <v>673</v>
      </c>
      <c r="D69" s="227">
        <v>46</v>
      </c>
    </row>
    <row r="70" spans="1:4" ht="15.95" customHeight="1" x14ac:dyDescent="0.15">
      <c r="A70" s="1647"/>
      <c r="B70" s="1647"/>
      <c r="C70" s="231" t="s">
        <v>671</v>
      </c>
      <c r="D70" s="227">
        <v>47</v>
      </c>
    </row>
    <row r="71" spans="1:4" ht="15.95" customHeight="1" x14ac:dyDescent="0.15">
      <c r="A71" s="1647"/>
      <c r="B71" s="1664" t="s">
        <v>852</v>
      </c>
      <c r="C71" s="231" t="s">
        <v>666</v>
      </c>
      <c r="D71" s="227">
        <v>48</v>
      </c>
    </row>
    <row r="72" spans="1:4" ht="15.95" customHeight="1" x14ac:dyDescent="0.15">
      <c r="A72" s="1647"/>
      <c r="B72" s="1664"/>
      <c r="C72" s="231" t="s">
        <v>851</v>
      </c>
      <c r="D72" s="227">
        <v>49</v>
      </c>
    </row>
    <row r="73" spans="1:4" ht="15.95" customHeight="1" x14ac:dyDescent="0.15">
      <c r="A73" s="1647"/>
      <c r="B73" s="220" t="s">
        <v>661</v>
      </c>
      <c r="C73" s="231" t="s">
        <v>660</v>
      </c>
      <c r="D73" s="227">
        <v>50</v>
      </c>
    </row>
    <row r="74" spans="1:4" ht="15.95" customHeight="1" x14ac:dyDescent="0.15">
      <c r="A74" s="1668" t="s">
        <v>171</v>
      </c>
      <c r="B74" s="1669"/>
      <c r="C74" s="217" t="s">
        <v>658</v>
      </c>
      <c r="D74" s="227">
        <v>51</v>
      </c>
    </row>
    <row r="75" spans="1:4" ht="17.25" customHeight="1" x14ac:dyDescent="0.15">
      <c r="A75" s="225"/>
      <c r="B75" s="225"/>
      <c r="C75" s="224"/>
      <c r="D75" s="223"/>
    </row>
    <row r="76" spans="1:4" ht="24" customHeight="1" x14ac:dyDescent="0.15">
      <c r="A76" s="230" t="s">
        <v>850</v>
      </c>
      <c r="B76" s="229"/>
      <c r="C76" s="224"/>
      <c r="D76" s="223"/>
    </row>
    <row r="77" spans="1:4" ht="17.25" customHeight="1" x14ac:dyDescent="0.15">
      <c r="A77" s="1660" t="s">
        <v>849</v>
      </c>
      <c r="B77" s="1660"/>
      <c r="C77" s="228" t="s">
        <v>848</v>
      </c>
      <c r="D77" s="227" t="s">
        <v>844</v>
      </c>
    </row>
    <row r="78" spans="1:4" ht="15.95" customHeight="1" x14ac:dyDescent="0.15">
      <c r="A78" s="1647" t="s">
        <v>847</v>
      </c>
      <c r="B78" s="1647"/>
      <c r="C78" s="217" t="s">
        <v>649</v>
      </c>
      <c r="D78" s="227">
        <v>52</v>
      </c>
    </row>
    <row r="79" spans="1:4" ht="15.95" customHeight="1" x14ac:dyDescent="0.15">
      <c r="A79" s="1647"/>
      <c r="B79" s="1647"/>
      <c r="C79" s="217" t="s">
        <v>647</v>
      </c>
      <c r="D79" s="227">
        <v>53</v>
      </c>
    </row>
    <row r="80" spans="1:4" ht="15.95" customHeight="1" x14ac:dyDescent="0.15">
      <c r="A80" s="1647"/>
      <c r="B80" s="1647"/>
      <c r="C80" s="217" t="s">
        <v>645</v>
      </c>
      <c r="D80" s="227">
        <v>54</v>
      </c>
    </row>
    <row r="81" spans="1:4" ht="15.95" customHeight="1" x14ac:dyDescent="0.15">
      <c r="A81" s="1647"/>
      <c r="B81" s="1647"/>
      <c r="C81" s="217" t="s">
        <v>643</v>
      </c>
      <c r="D81" s="227">
        <v>55</v>
      </c>
    </row>
    <row r="82" spans="1:4" ht="15.95" customHeight="1" x14ac:dyDescent="0.15">
      <c r="A82" s="1647"/>
      <c r="B82" s="1647"/>
      <c r="C82" s="217" t="s">
        <v>641</v>
      </c>
      <c r="D82" s="227">
        <v>56</v>
      </c>
    </row>
    <row r="83" spans="1:4" ht="15.95" customHeight="1" x14ac:dyDescent="0.15">
      <c r="A83" s="1647"/>
      <c r="B83" s="1647"/>
      <c r="C83" s="217" t="s">
        <v>846</v>
      </c>
      <c r="D83" s="227">
        <v>57</v>
      </c>
    </row>
    <row r="84" spans="1:4" ht="15.95" customHeight="1" x14ac:dyDescent="0.15">
      <c r="A84" s="1647"/>
      <c r="B84" s="1647"/>
      <c r="C84" s="217" t="s">
        <v>845</v>
      </c>
      <c r="D84" s="227">
        <v>58</v>
      </c>
    </row>
    <row r="85" spans="1:4" ht="15.95" customHeight="1" x14ac:dyDescent="0.15">
      <c r="A85" s="1647"/>
      <c r="B85" s="1647"/>
      <c r="C85" s="217" t="s">
        <v>979</v>
      </c>
      <c r="D85" s="693" t="s">
        <v>1137</v>
      </c>
    </row>
    <row r="86" spans="1:4" ht="15.95" customHeight="1" x14ac:dyDescent="0.15">
      <c r="A86" s="1647"/>
      <c r="B86" s="1647"/>
      <c r="C86" s="217" t="s">
        <v>980</v>
      </c>
      <c r="D86" s="693" t="s">
        <v>1138</v>
      </c>
    </row>
    <row r="87" spans="1:4" ht="15.95" customHeight="1" x14ac:dyDescent="0.15">
      <c r="A87" s="1647"/>
      <c r="B87" s="1647"/>
      <c r="C87" s="217" t="s">
        <v>184</v>
      </c>
      <c r="D87" s="227">
        <v>59</v>
      </c>
    </row>
    <row r="88" spans="1:4" ht="15.95" customHeight="1" x14ac:dyDescent="0.15">
      <c r="A88" s="1647"/>
      <c r="B88" s="1647"/>
      <c r="C88" s="217" t="s">
        <v>892</v>
      </c>
      <c r="D88" s="227">
        <v>60</v>
      </c>
    </row>
    <row r="89" spans="1:4" ht="17.25" customHeight="1" x14ac:dyDescent="0.15">
      <c r="A89" s="225"/>
      <c r="B89" s="225"/>
      <c r="C89" s="224"/>
      <c r="D89" s="223"/>
    </row>
    <row r="90" spans="1:4" ht="24" customHeight="1" x14ac:dyDescent="0.15">
      <c r="A90" s="226" t="s">
        <v>635</v>
      </c>
      <c r="B90" s="225"/>
      <c r="C90" s="224"/>
      <c r="D90" s="223"/>
    </row>
    <row r="91" spans="1:4" ht="7.5" customHeight="1" x14ac:dyDescent="0.15">
      <c r="A91" s="225"/>
      <c r="B91" s="225"/>
      <c r="C91" s="224"/>
      <c r="D91" s="223"/>
    </row>
    <row r="92" spans="1:4" ht="17.25" customHeight="1" x14ac:dyDescent="0.15">
      <c r="A92" s="1661" t="s">
        <v>100</v>
      </c>
      <c r="B92" s="1670"/>
      <c r="C92" s="1659" t="s">
        <v>101</v>
      </c>
      <c r="D92" s="1652" t="s">
        <v>844</v>
      </c>
    </row>
    <row r="93" spans="1:4" ht="17.25" customHeight="1" x14ac:dyDescent="0.15">
      <c r="A93" s="222"/>
      <c r="B93" s="221" t="s">
        <v>177</v>
      </c>
      <c r="C93" s="1671"/>
      <c r="D93" s="1653"/>
    </row>
    <row r="94" spans="1:4" ht="15.95" customHeight="1" x14ac:dyDescent="0.15">
      <c r="A94" s="1649" t="s">
        <v>169</v>
      </c>
      <c r="B94" s="1654" t="s">
        <v>44</v>
      </c>
      <c r="C94" s="220" t="s">
        <v>628</v>
      </c>
      <c r="D94" s="216">
        <v>61</v>
      </c>
    </row>
    <row r="95" spans="1:4" ht="15.95" customHeight="1" x14ac:dyDescent="0.15">
      <c r="A95" s="1650"/>
      <c r="B95" s="1655"/>
      <c r="C95" s="219" t="s">
        <v>621</v>
      </c>
      <c r="D95" s="216">
        <v>62</v>
      </c>
    </row>
    <row r="96" spans="1:4" ht="15.95" customHeight="1" x14ac:dyDescent="0.15">
      <c r="A96" s="1650"/>
      <c r="B96" s="774"/>
      <c r="C96" s="219" t="s">
        <v>1202</v>
      </c>
      <c r="D96" s="216">
        <v>103</v>
      </c>
    </row>
    <row r="97" spans="1:4" ht="15.95" customHeight="1" x14ac:dyDescent="0.15">
      <c r="A97" s="1650"/>
      <c r="B97" s="774"/>
      <c r="C97" s="219" t="s">
        <v>1203</v>
      </c>
      <c r="D97" s="216">
        <v>104</v>
      </c>
    </row>
    <row r="98" spans="1:4" ht="15.95" customHeight="1" x14ac:dyDescent="0.15">
      <c r="A98" s="1650"/>
      <c r="B98" s="774"/>
      <c r="C98" s="219" t="s">
        <v>1204</v>
      </c>
      <c r="D98" s="216">
        <v>107</v>
      </c>
    </row>
    <row r="99" spans="1:4" ht="15.95" customHeight="1" x14ac:dyDescent="0.15">
      <c r="A99" s="1650"/>
      <c r="B99" s="774"/>
      <c r="C99" s="219" t="s">
        <v>1205</v>
      </c>
      <c r="D99" s="216">
        <v>108</v>
      </c>
    </row>
    <row r="100" spans="1:4" ht="15.95" customHeight="1" x14ac:dyDescent="0.15">
      <c r="A100" s="1650"/>
      <c r="B100" s="1654" t="s">
        <v>45</v>
      </c>
      <c r="C100" s="219" t="s">
        <v>617</v>
      </c>
      <c r="D100" s="216">
        <v>63</v>
      </c>
    </row>
    <row r="101" spans="1:4" ht="15.95" customHeight="1" x14ac:dyDescent="0.15">
      <c r="A101" s="1650"/>
      <c r="B101" s="1655"/>
      <c r="C101" s="217" t="s">
        <v>613</v>
      </c>
      <c r="D101" s="216">
        <v>64</v>
      </c>
    </row>
    <row r="102" spans="1:4" ht="15.95" customHeight="1" x14ac:dyDescent="0.15">
      <c r="A102" s="1650"/>
      <c r="B102" s="1654" t="s">
        <v>46</v>
      </c>
      <c r="C102" s="218" t="s">
        <v>609</v>
      </c>
      <c r="D102" s="216">
        <v>65</v>
      </c>
    </row>
    <row r="103" spans="1:4" ht="15.95" customHeight="1" x14ac:dyDescent="0.15">
      <c r="A103" s="1650"/>
      <c r="B103" s="1656"/>
      <c r="C103" s="217" t="s">
        <v>603</v>
      </c>
      <c r="D103" s="216">
        <v>66</v>
      </c>
    </row>
    <row r="104" spans="1:4" ht="15.95" customHeight="1" x14ac:dyDescent="0.15">
      <c r="A104" s="1666"/>
      <c r="B104" s="1654" t="s">
        <v>285</v>
      </c>
      <c r="C104" s="218" t="s">
        <v>1200</v>
      </c>
      <c r="D104" s="216">
        <v>105</v>
      </c>
    </row>
    <row r="105" spans="1:4" ht="15.95" customHeight="1" x14ac:dyDescent="0.15">
      <c r="A105" s="1667"/>
      <c r="B105" s="1656"/>
      <c r="C105" s="217" t="s">
        <v>1201</v>
      </c>
      <c r="D105" s="216">
        <v>106</v>
      </c>
    </row>
    <row r="106" spans="1:4" ht="15.95" customHeight="1" x14ac:dyDescent="0.15"/>
    <row r="107" spans="1:4" ht="15.95" customHeight="1" x14ac:dyDescent="0.15"/>
  </sheetData>
  <mergeCells count="36">
    <mergeCell ref="B104:B105"/>
    <mergeCell ref="A94:A105"/>
    <mergeCell ref="A74:B74"/>
    <mergeCell ref="A77:B77"/>
    <mergeCell ref="D92:D93"/>
    <mergeCell ref="B94:B95"/>
    <mergeCell ref="B100:B101"/>
    <mergeCell ref="B102:B103"/>
    <mergeCell ref="A92:B92"/>
    <mergeCell ref="C92:C93"/>
    <mergeCell ref="A78:B88"/>
    <mergeCell ref="A56:A60"/>
    <mergeCell ref="A54:B54"/>
    <mergeCell ref="C54:C55"/>
    <mergeCell ref="A61:A73"/>
    <mergeCell ref="B61:B63"/>
    <mergeCell ref="B71:B72"/>
    <mergeCell ref="B68:B70"/>
    <mergeCell ref="B64:B67"/>
    <mergeCell ref="A41:B41"/>
    <mergeCell ref="B42:B45"/>
    <mergeCell ref="A48:A51"/>
    <mergeCell ref="D54:D55"/>
    <mergeCell ref="A42:A46"/>
    <mergeCell ref="A47:B47"/>
    <mergeCell ref="A11:B11"/>
    <mergeCell ref="A1:D1"/>
    <mergeCell ref="A29:B29"/>
    <mergeCell ref="A30:B36"/>
    <mergeCell ref="A8:B8"/>
    <mergeCell ref="A12:A25"/>
    <mergeCell ref="B12:B14"/>
    <mergeCell ref="B23:B25"/>
    <mergeCell ref="A9:A10"/>
    <mergeCell ref="B15:B18"/>
    <mergeCell ref="B19:B22"/>
  </mergeCells>
  <phoneticPr fontId="5"/>
  <pageMargins left="0.7" right="0.7" top="0.75" bottom="0.75" header="0.3" footer="0.3"/>
  <pageSetup paperSize="9" orientation="portrait" r:id="rId1"/>
  <rowBreaks count="2" manualBreakCount="2">
    <brk id="52" max="16383" man="1"/>
    <brk id="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D805-8C1B-4707-AB5F-73F638FCB07E}">
  <sheetPr codeName="Sheet20">
    <tabColor theme="7"/>
  </sheetPr>
  <dimension ref="A1:R39"/>
  <sheetViews>
    <sheetView showGridLines="0" view="pageBreakPreview" zoomScale="74" zoomScaleNormal="100" workbookViewId="0">
      <selection activeCell="P36" sqref="P36"/>
    </sheetView>
  </sheetViews>
  <sheetFormatPr defaultRowHeight="13.5" x14ac:dyDescent="0.15"/>
  <cols>
    <col min="1" max="1" width="10.625" bestFit="1" customWidth="1"/>
  </cols>
  <sheetData>
    <row r="1" spans="1:1" ht="19.5" x14ac:dyDescent="0.15">
      <c r="A1" s="725" t="s">
        <v>1146</v>
      </c>
    </row>
    <row r="2" spans="1:1" ht="4.5" customHeight="1" x14ac:dyDescent="0.15">
      <c r="A2" s="696"/>
    </row>
    <row r="3" spans="1:1" ht="16.5" x14ac:dyDescent="0.15">
      <c r="A3" s="41" t="s">
        <v>1158</v>
      </c>
    </row>
    <row r="4" spans="1:1" ht="16.5" x14ac:dyDescent="0.15">
      <c r="A4" s="41" t="s">
        <v>1159</v>
      </c>
    </row>
    <row r="5" spans="1:1" ht="16.5" x14ac:dyDescent="0.15">
      <c r="A5" s="41" t="s">
        <v>1160</v>
      </c>
    </row>
    <row r="18" spans="1:18" ht="16.5" customHeight="1" x14ac:dyDescent="0.15">
      <c r="A18" s="823" t="s">
        <v>1162</v>
      </c>
      <c r="B18" s="823"/>
      <c r="C18" s="823"/>
      <c r="D18" s="823"/>
      <c r="E18" s="823"/>
      <c r="F18" s="823"/>
      <c r="G18" s="823"/>
      <c r="H18" s="823"/>
      <c r="I18" s="823"/>
      <c r="J18" s="823"/>
      <c r="K18" s="823"/>
      <c r="L18" s="823"/>
    </row>
    <row r="19" spans="1:18" ht="16.5" customHeight="1" x14ac:dyDescent="0.15">
      <c r="A19" s="41"/>
      <c r="B19" s="41"/>
      <c r="C19" s="41"/>
      <c r="D19" s="41"/>
      <c r="E19" s="41"/>
      <c r="F19" s="41"/>
      <c r="G19" s="41"/>
      <c r="H19" s="41"/>
      <c r="I19" s="41"/>
      <c r="J19" s="41"/>
      <c r="K19" s="41"/>
      <c r="L19" s="41"/>
      <c r="R19" s="246"/>
    </row>
    <row r="20" spans="1:18" ht="76.5" customHeight="1" x14ac:dyDescent="0.15">
      <c r="A20" s="41"/>
      <c r="B20" s="41"/>
      <c r="C20" s="41"/>
      <c r="D20" s="41"/>
      <c r="E20" s="41"/>
      <c r="F20" s="41"/>
      <c r="G20" s="41"/>
      <c r="H20" s="41"/>
      <c r="I20" s="41"/>
      <c r="J20" s="41"/>
      <c r="K20" s="41"/>
      <c r="L20" s="41"/>
    </row>
    <row r="24" spans="1:18" ht="47.25" customHeight="1" x14ac:dyDescent="0.15">
      <c r="A24" s="823" t="s">
        <v>1164</v>
      </c>
      <c r="B24" s="823"/>
      <c r="C24" s="823"/>
      <c r="D24" s="823"/>
      <c r="E24" s="823"/>
      <c r="F24" s="823"/>
      <c r="G24" s="823"/>
      <c r="H24" s="823"/>
      <c r="I24" s="823"/>
      <c r="J24" s="823"/>
      <c r="K24" s="823"/>
      <c r="L24" s="823"/>
    </row>
    <row r="25" spans="1:18" ht="16.5" x14ac:dyDescent="0.15">
      <c r="A25" s="41"/>
    </row>
    <row r="30" spans="1:18" ht="13.5" customHeight="1" x14ac:dyDescent="0.15">
      <c r="A30" s="722"/>
      <c r="B30" s="41"/>
      <c r="C30" s="41"/>
      <c r="D30" s="41"/>
      <c r="E30" s="41"/>
      <c r="F30" s="41"/>
      <c r="G30" s="41"/>
      <c r="H30" s="41"/>
      <c r="I30" s="41"/>
      <c r="J30" s="41"/>
      <c r="K30" s="41"/>
      <c r="L30" s="41"/>
    </row>
    <row r="31" spans="1:18" ht="40.5" customHeight="1" x14ac:dyDescent="0.15">
      <c r="A31" s="41"/>
      <c r="B31" s="41"/>
      <c r="C31" s="41"/>
      <c r="D31" s="41"/>
      <c r="E31" s="41"/>
      <c r="F31" s="41"/>
      <c r="G31" s="41"/>
      <c r="H31" s="41"/>
      <c r="I31" s="41"/>
      <c r="J31" s="41"/>
      <c r="K31" s="41"/>
      <c r="L31" s="41"/>
    </row>
    <row r="32" spans="1:18" ht="21" customHeight="1" x14ac:dyDescent="0.15">
      <c r="A32" s="41"/>
      <c r="B32" s="41"/>
      <c r="C32" s="41"/>
      <c r="D32" s="41"/>
      <c r="E32" s="41"/>
      <c r="F32" s="41"/>
      <c r="G32" s="41"/>
      <c r="H32" s="41"/>
      <c r="I32" s="41"/>
      <c r="J32" s="41"/>
      <c r="K32" s="41"/>
      <c r="L32" s="41"/>
    </row>
    <row r="33" spans="1:12" ht="13.5" customHeight="1" x14ac:dyDescent="0.15">
      <c r="A33" s="41"/>
      <c r="B33" s="41"/>
      <c r="C33" s="41"/>
      <c r="D33" s="41"/>
      <c r="E33" s="41"/>
      <c r="F33" s="41"/>
      <c r="G33" s="41"/>
      <c r="H33" s="41"/>
      <c r="I33" s="41"/>
      <c r="J33" s="41"/>
      <c r="K33" s="41"/>
      <c r="L33" s="41"/>
    </row>
    <row r="34" spans="1:12" ht="19.5" x14ac:dyDescent="0.15">
      <c r="A34" s="725" t="s">
        <v>1147</v>
      </c>
    </row>
    <row r="35" spans="1:12" ht="5.25" customHeight="1" x14ac:dyDescent="0.15">
      <c r="A35" s="696"/>
    </row>
    <row r="36" spans="1:12" ht="33.6" customHeight="1" x14ac:dyDescent="0.15">
      <c r="A36" s="824" t="s">
        <v>1148</v>
      </c>
      <c r="B36" s="824"/>
      <c r="C36" s="824"/>
      <c r="D36" s="824"/>
      <c r="E36" s="824"/>
      <c r="F36" s="824"/>
      <c r="G36" s="824"/>
      <c r="H36" s="824"/>
      <c r="I36" s="824"/>
      <c r="J36" s="824"/>
      <c r="K36" s="824"/>
      <c r="L36" s="824"/>
    </row>
    <row r="37" spans="1:12" ht="16.5" x14ac:dyDescent="0.15">
      <c r="A37" s="41" t="s">
        <v>1149</v>
      </c>
    </row>
    <row r="38" spans="1:12" ht="16.5" x14ac:dyDescent="0.15">
      <c r="A38" s="41"/>
    </row>
    <row r="39" spans="1:12" ht="16.5" x14ac:dyDescent="0.15">
      <c r="A39" s="41" t="s">
        <v>1150</v>
      </c>
    </row>
  </sheetData>
  <mergeCells count="3">
    <mergeCell ref="A18:L18"/>
    <mergeCell ref="A24:L24"/>
    <mergeCell ref="A36:L36"/>
  </mergeCells>
  <phoneticPr fontId="5"/>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362B-ED4C-4CF7-B57F-B6A02313156F}">
  <sheetPr codeName="Sheet29">
    <tabColor rgb="FF92D050"/>
  </sheetPr>
  <dimension ref="A1:F198"/>
  <sheetViews>
    <sheetView showGridLines="0" view="pageBreakPreview" zoomScale="50" zoomScaleNormal="100" zoomScaleSheetLayoutView="50" workbookViewId="0">
      <selection activeCell="A9" sqref="A9:A37"/>
    </sheetView>
  </sheetViews>
  <sheetFormatPr defaultColWidth="9" defaultRowHeight="13.5" x14ac:dyDescent="0.15"/>
  <cols>
    <col min="1" max="1" width="17.5" style="158" customWidth="1"/>
    <col min="2" max="2" width="20.875" style="158" customWidth="1"/>
    <col min="3" max="3" width="27.125" style="158" customWidth="1"/>
    <col min="4" max="4" width="51.875" style="159" customWidth="1"/>
    <col min="5" max="5" width="17.125" style="158" bestFit="1" customWidth="1"/>
    <col min="6" max="6" width="95.5" style="158" customWidth="1"/>
    <col min="7" max="16384" width="9" style="158"/>
  </cols>
  <sheetData>
    <row r="1" spans="1:6" ht="31.5" customHeight="1" x14ac:dyDescent="0.15">
      <c r="A1" s="1698" t="s">
        <v>841</v>
      </c>
      <c r="B1" s="1698"/>
      <c r="C1" s="1698"/>
      <c r="D1" s="1698"/>
      <c r="E1" s="1698"/>
      <c r="F1" s="1698"/>
    </row>
    <row r="2" spans="1:6" ht="22.5" customHeight="1" x14ac:dyDescent="0.15"/>
    <row r="3" spans="1:6" ht="19.5" customHeight="1" x14ac:dyDescent="0.15">
      <c r="B3" s="172"/>
      <c r="D3" s="176"/>
      <c r="E3" s="207" t="s">
        <v>840</v>
      </c>
    </row>
    <row r="4" spans="1:6" ht="19.5" customHeight="1" x14ac:dyDescent="0.15">
      <c r="B4" s="206"/>
      <c r="D4" s="176" t="s">
        <v>248</v>
      </c>
      <c r="E4" s="205">
        <v>200</v>
      </c>
    </row>
    <row r="5" spans="1:6" ht="19.5" customHeight="1" x14ac:dyDescent="0.15">
      <c r="B5" s="206"/>
      <c r="D5" s="176" t="s">
        <v>839</v>
      </c>
      <c r="E5" s="205">
        <v>300</v>
      </c>
    </row>
    <row r="6" spans="1:6" ht="19.5" customHeight="1" x14ac:dyDescent="0.15">
      <c r="A6" s="173" t="s">
        <v>838</v>
      </c>
      <c r="B6" s="160"/>
      <c r="C6" s="180"/>
      <c r="D6" s="195"/>
      <c r="E6" s="194"/>
      <c r="F6" s="160"/>
    </row>
    <row r="7" spans="1:6" ht="19.5" customHeight="1" x14ac:dyDescent="0.15">
      <c r="A7" s="180" t="s">
        <v>837</v>
      </c>
      <c r="B7" s="160"/>
      <c r="C7" s="180"/>
      <c r="D7" s="195"/>
      <c r="E7" s="194"/>
      <c r="F7" s="160"/>
    </row>
    <row r="8" spans="1:6" ht="19.5" customHeight="1" x14ac:dyDescent="0.15">
      <c r="A8" s="191" t="s">
        <v>236</v>
      </c>
      <c r="B8" s="1675" t="s">
        <v>634</v>
      </c>
      <c r="C8" s="1676"/>
      <c r="D8" s="168" t="s">
        <v>100</v>
      </c>
      <c r="E8" s="178" t="s">
        <v>632</v>
      </c>
      <c r="F8" s="191" t="s">
        <v>631</v>
      </c>
    </row>
    <row r="9" spans="1:6" ht="19.5" customHeight="1" x14ac:dyDescent="0.15">
      <c r="A9" s="1699" t="s">
        <v>836</v>
      </c>
      <c r="B9" s="1700" t="s">
        <v>835</v>
      </c>
      <c r="C9" s="1692" t="s">
        <v>834</v>
      </c>
      <c r="D9" s="1685" t="s">
        <v>274</v>
      </c>
      <c r="E9" s="1683">
        <v>1</v>
      </c>
      <c r="F9" s="186" t="s">
        <v>833</v>
      </c>
    </row>
    <row r="10" spans="1:6" ht="19.5" customHeight="1" x14ac:dyDescent="0.15">
      <c r="A10" s="1699"/>
      <c r="B10" s="1701"/>
      <c r="C10" s="1693"/>
      <c r="D10" s="1686"/>
      <c r="E10" s="1684"/>
      <c r="F10" s="200" t="s">
        <v>832</v>
      </c>
    </row>
    <row r="11" spans="1:6" ht="19.5" customHeight="1" x14ac:dyDescent="0.15">
      <c r="A11" s="1699"/>
      <c r="B11" s="1701"/>
      <c r="C11" s="182" t="s">
        <v>163</v>
      </c>
      <c r="D11" s="203" t="s">
        <v>761</v>
      </c>
      <c r="E11" s="201">
        <v>2</v>
      </c>
      <c r="F11" s="183" t="s">
        <v>761</v>
      </c>
    </row>
    <row r="12" spans="1:6" ht="40.5" customHeight="1" x14ac:dyDescent="0.15">
      <c r="A12" s="1699"/>
      <c r="B12" s="1673" t="s">
        <v>105</v>
      </c>
      <c r="C12" s="1674"/>
      <c r="D12" s="182" t="s">
        <v>831</v>
      </c>
      <c r="E12" s="201">
        <v>3</v>
      </c>
      <c r="F12" s="204" t="s">
        <v>830</v>
      </c>
    </row>
    <row r="13" spans="1:6" ht="19.5" customHeight="1" x14ac:dyDescent="0.15">
      <c r="A13" s="1699"/>
      <c r="B13" s="1702" t="s">
        <v>169</v>
      </c>
      <c r="C13" s="1687" t="s">
        <v>829</v>
      </c>
      <c r="D13" s="203" t="s">
        <v>828</v>
      </c>
      <c r="E13" s="201">
        <v>4</v>
      </c>
      <c r="F13" s="183" t="s">
        <v>827</v>
      </c>
    </row>
    <row r="14" spans="1:6" ht="19.5" customHeight="1" x14ac:dyDescent="0.15">
      <c r="A14" s="1699"/>
      <c r="B14" s="1701"/>
      <c r="C14" s="1688"/>
      <c r="D14" s="1679" t="s">
        <v>826</v>
      </c>
      <c r="E14" s="1683">
        <v>5</v>
      </c>
      <c r="F14" s="186" t="s">
        <v>825</v>
      </c>
    </row>
    <row r="15" spans="1:6" ht="19.5" customHeight="1" x14ac:dyDescent="0.15">
      <c r="A15" s="1699"/>
      <c r="B15" s="1701"/>
      <c r="C15" s="1688"/>
      <c r="D15" s="1680"/>
      <c r="E15" s="1684"/>
      <c r="F15" s="200" t="s">
        <v>824</v>
      </c>
    </row>
    <row r="16" spans="1:6" ht="19.5" customHeight="1" x14ac:dyDescent="0.15">
      <c r="A16" s="1699"/>
      <c r="B16" s="1701"/>
      <c r="C16" s="1688"/>
      <c r="D16" s="1685" t="s">
        <v>823</v>
      </c>
      <c r="E16" s="1683">
        <v>6</v>
      </c>
      <c r="F16" s="188" t="s">
        <v>822</v>
      </c>
    </row>
    <row r="17" spans="1:6" ht="19.5" customHeight="1" x14ac:dyDescent="0.15">
      <c r="A17" s="1699"/>
      <c r="B17" s="1701"/>
      <c r="C17" s="1689"/>
      <c r="D17" s="1686"/>
      <c r="E17" s="1684"/>
      <c r="F17" s="185" t="s">
        <v>821</v>
      </c>
    </row>
    <row r="18" spans="1:6" ht="19.5" customHeight="1" x14ac:dyDescent="0.15">
      <c r="A18" s="1699"/>
      <c r="B18" s="1701"/>
      <c r="C18" s="1702" t="s">
        <v>820</v>
      </c>
      <c r="D18" s="1679" t="s">
        <v>819</v>
      </c>
      <c r="E18" s="1683">
        <v>7</v>
      </c>
      <c r="F18" s="186" t="s">
        <v>818</v>
      </c>
    </row>
    <row r="19" spans="1:6" ht="19.5" customHeight="1" x14ac:dyDescent="0.15">
      <c r="A19" s="1699"/>
      <c r="B19" s="1701"/>
      <c r="C19" s="1704"/>
      <c r="D19" s="1680"/>
      <c r="E19" s="1684"/>
      <c r="F19" s="200" t="s">
        <v>817</v>
      </c>
    </row>
    <row r="20" spans="1:6" ht="19.5" customHeight="1" x14ac:dyDescent="0.15">
      <c r="A20" s="1699"/>
      <c r="B20" s="1701"/>
      <c r="C20" s="1704"/>
      <c r="D20" s="1685" t="s">
        <v>816</v>
      </c>
      <c r="E20" s="1683">
        <v>8</v>
      </c>
      <c r="F20" s="188" t="s">
        <v>815</v>
      </c>
    </row>
    <row r="21" spans="1:6" ht="19.5" customHeight="1" x14ac:dyDescent="0.15">
      <c r="A21" s="1699"/>
      <c r="B21" s="1701"/>
      <c r="C21" s="1704"/>
      <c r="D21" s="1686"/>
      <c r="E21" s="1684"/>
      <c r="F21" s="185" t="s">
        <v>814</v>
      </c>
    </row>
    <row r="22" spans="1:6" ht="19.5" customHeight="1" x14ac:dyDescent="0.15">
      <c r="A22" s="1699"/>
      <c r="B22" s="1701"/>
      <c r="C22" s="1704"/>
      <c r="D22" s="1685" t="s">
        <v>813</v>
      </c>
      <c r="E22" s="1683">
        <v>9</v>
      </c>
      <c r="F22" s="186" t="s">
        <v>812</v>
      </c>
    </row>
    <row r="23" spans="1:6" ht="19.5" customHeight="1" x14ac:dyDescent="0.15">
      <c r="A23" s="1699"/>
      <c r="B23" s="1701"/>
      <c r="C23" s="1704"/>
      <c r="D23" s="1691"/>
      <c r="E23" s="1690"/>
      <c r="F23" s="187" t="s">
        <v>811</v>
      </c>
    </row>
    <row r="24" spans="1:6" ht="19.5" customHeight="1" x14ac:dyDescent="0.15">
      <c r="A24" s="1699"/>
      <c r="B24" s="1701"/>
      <c r="C24" s="1704"/>
      <c r="D24" s="1686"/>
      <c r="E24" s="1684"/>
      <c r="F24" s="185" t="s">
        <v>797</v>
      </c>
    </row>
    <row r="25" spans="1:6" ht="19.5" customHeight="1" x14ac:dyDescent="0.15">
      <c r="A25" s="1699"/>
      <c r="B25" s="1701"/>
      <c r="C25" s="1651"/>
      <c r="D25" s="787" t="s">
        <v>1198</v>
      </c>
      <c r="E25" s="788">
        <v>100</v>
      </c>
      <c r="F25" s="183" t="s">
        <v>1206</v>
      </c>
    </row>
    <row r="26" spans="1:6" ht="19.5" customHeight="1" x14ac:dyDescent="0.15">
      <c r="A26" s="1699"/>
      <c r="B26" s="1701"/>
      <c r="C26" s="1702" t="s">
        <v>810</v>
      </c>
      <c r="D26" s="202" t="s">
        <v>809</v>
      </c>
      <c r="E26" s="201">
        <v>10</v>
      </c>
      <c r="F26" s="183" t="s">
        <v>808</v>
      </c>
    </row>
    <row r="27" spans="1:6" ht="19.5" customHeight="1" x14ac:dyDescent="0.15">
      <c r="A27" s="1699"/>
      <c r="B27" s="1701"/>
      <c r="C27" s="1704"/>
      <c r="D27" s="202" t="s">
        <v>807</v>
      </c>
      <c r="E27" s="201">
        <v>11</v>
      </c>
      <c r="F27" s="190" t="s">
        <v>806</v>
      </c>
    </row>
    <row r="28" spans="1:6" ht="19.5" customHeight="1" x14ac:dyDescent="0.15">
      <c r="A28" s="1699"/>
      <c r="B28" s="1701"/>
      <c r="C28" s="1704"/>
      <c r="D28" s="202" t="s">
        <v>805</v>
      </c>
      <c r="E28" s="201">
        <v>12</v>
      </c>
      <c r="F28" s="183" t="s">
        <v>805</v>
      </c>
    </row>
    <row r="29" spans="1:6" ht="19.5" customHeight="1" x14ac:dyDescent="0.15">
      <c r="A29" s="1699"/>
      <c r="B29" s="1701"/>
      <c r="C29" s="1651"/>
      <c r="D29" s="787" t="s">
        <v>1198</v>
      </c>
      <c r="E29" s="788">
        <v>101</v>
      </c>
      <c r="F29" s="183" t="s">
        <v>1206</v>
      </c>
    </row>
    <row r="30" spans="1:6" ht="19.5" customHeight="1" x14ac:dyDescent="0.15">
      <c r="A30" s="1699"/>
      <c r="B30" s="1701"/>
      <c r="C30" s="1687" t="s">
        <v>46</v>
      </c>
      <c r="D30" s="202" t="s">
        <v>804</v>
      </c>
      <c r="E30" s="201">
        <v>13</v>
      </c>
      <c r="F30" s="190" t="s">
        <v>803</v>
      </c>
    </row>
    <row r="31" spans="1:6" ht="19.5" customHeight="1" x14ac:dyDescent="0.15">
      <c r="A31" s="1699"/>
      <c r="B31" s="1701"/>
      <c r="C31" s="1688"/>
      <c r="D31" s="202" t="s">
        <v>802</v>
      </c>
      <c r="E31" s="201">
        <v>14</v>
      </c>
      <c r="F31" s="183" t="s">
        <v>801</v>
      </c>
    </row>
    <row r="32" spans="1:6" ht="19.5" customHeight="1" x14ac:dyDescent="0.15">
      <c r="A32" s="1699"/>
      <c r="B32" s="1701"/>
      <c r="C32" s="1688"/>
      <c r="D32" s="1685" t="s">
        <v>800</v>
      </c>
      <c r="E32" s="1683">
        <v>15</v>
      </c>
      <c r="F32" s="186" t="s">
        <v>799</v>
      </c>
    </row>
    <row r="33" spans="1:6" ht="19.5" customHeight="1" x14ac:dyDescent="0.15">
      <c r="A33" s="1699"/>
      <c r="B33" s="1701"/>
      <c r="C33" s="1688"/>
      <c r="D33" s="1691"/>
      <c r="E33" s="1690"/>
      <c r="F33" s="187" t="s">
        <v>798</v>
      </c>
    </row>
    <row r="34" spans="1:6" ht="19.5" customHeight="1" x14ac:dyDescent="0.15">
      <c r="A34" s="1699"/>
      <c r="B34" s="1701"/>
      <c r="C34" s="1688"/>
      <c r="D34" s="1691"/>
      <c r="E34" s="1690"/>
      <c r="F34" s="187" t="s">
        <v>797</v>
      </c>
    </row>
    <row r="35" spans="1:6" ht="19.5" customHeight="1" x14ac:dyDescent="0.15">
      <c r="A35" s="1699"/>
      <c r="B35" s="1701"/>
      <c r="C35" s="1689"/>
      <c r="D35" s="1686"/>
      <c r="E35" s="1684"/>
      <c r="F35" s="200" t="s">
        <v>796</v>
      </c>
    </row>
    <row r="36" spans="1:6" ht="19.5" customHeight="1" x14ac:dyDescent="0.15">
      <c r="A36" s="1699"/>
      <c r="B36" s="1701"/>
      <c r="C36" s="1677" t="s">
        <v>120</v>
      </c>
      <c r="D36" s="1679" t="s">
        <v>795</v>
      </c>
      <c r="E36" s="1681">
        <v>16</v>
      </c>
      <c r="F36" s="188" t="s">
        <v>794</v>
      </c>
    </row>
    <row r="37" spans="1:6" ht="19.5" customHeight="1" x14ac:dyDescent="0.15">
      <c r="A37" s="1699"/>
      <c r="B37" s="1703"/>
      <c r="C37" s="1678"/>
      <c r="D37" s="1680"/>
      <c r="E37" s="1682"/>
      <c r="F37" s="185" t="s">
        <v>793</v>
      </c>
    </row>
    <row r="38" spans="1:6" ht="15" customHeight="1" x14ac:dyDescent="0.15">
      <c r="B38" s="199"/>
      <c r="C38" s="199"/>
      <c r="D38" s="198"/>
      <c r="E38" s="197"/>
    </row>
    <row r="39" spans="1:6" ht="15" customHeight="1" x14ac:dyDescent="0.15">
      <c r="A39" s="180" t="s">
        <v>792</v>
      </c>
      <c r="B39" s="160"/>
      <c r="C39" s="196"/>
      <c r="D39" s="195"/>
      <c r="E39" s="194"/>
      <c r="F39" s="160"/>
    </row>
    <row r="40" spans="1:6" ht="19.5" customHeight="1" x14ac:dyDescent="0.15">
      <c r="A40" s="191" t="s">
        <v>236</v>
      </c>
      <c r="B40" s="1675" t="s">
        <v>634</v>
      </c>
      <c r="C40" s="1676"/>
      <c r="D40" s="168" t="s">
        <v>100</v>
      </c>
      <c r="E40" s="178" t="s">
        <v>632</v>
      </c>
      <c r="F40" s="191" t="s">
        <v>631</v>
      </c>
    </row>
    <row r="41" spans="1:6" ht="19.5" customHeight="1" x14ac:dyDescent="0.15">
      <c r="A41" s="1672" t="s">
        <v>791</v>
      </c>
      <c r="B41" s="1673" t="s">
        <v>790</v>
      </c>
      <c r="C41" s="1674"/>
      <c r="D41" s="192" t="s">
        <v>789</v>
      </c>
      <c r="E41" s="175">
        <v>17</v>
      </c>
      <c r="F41" s="183" t="s">
        <v>788</v>
      </c>
    </row>
    <row r="42" spans="1:6" ht="19.5" customHeight="1" x14ac:dyDescent="0.15">
      <c r="A42" s="1672"/>
      <c r="B42" s="1673"/>
      <c r="C42" s="1674"/>
      <c r="D42" s="192" t="s">
        <v>787</v>
      </c>
      <c r="E42" s="175">
        <v>18</v>
      </c>
      <c r="F42" s="183" t="s">
        <v>786</v>
      </c>
    </row>
    <row r="43" spans="1:6" ht="19.5" customHeight="1" x14ac:dyDescent="0.15">
      <c r="A43" s="1672"/>
      <c r="B43" s="1673"/>
      <c r="C43" s="1674"/>
      <c r="D43" s="192" t="s">
        <v>785</v>
      </c>
      <c r="E43" s="175">
        <v>19</v>
      </c>
      <c r="F43" s="183" t="s">
        <v>784</v>
      </c>
    </row>
    <row r="44" spans="1:6" ht="19.5" customHeight="1" x14ac:dyDescent="0.15">
      <c r="A44" s="1672"/>
      <c r="B44" s="1673"/>
      <c r="C44" s="1674"/>
      <c r="D44" s="192" t="s">
        <v>783</v>
      </c>
      <c r="E44" s="175">
        <v>20</v>
      </c>
      <c r="F44" s="193" t="s">
        <v>782</v>
      </c>
    </row>
    <row r="45" spans="1:6" ht="19.5" customHeight="1" x14ac:dyDescent="0.15">
      <c r="A45" s="1672"/>
      <c r="B45" s="1673"/>
      <c r="C45" s="1674"/>
      <c r="D45" s="192" t="s">
        <v>781</v>
      </c>
      <c r="E45" s="175">
        <v>21</v>
      </c>
      <c r="F45" s="183" t="s">
        <v>780</v>
      </c>
    </row>
    <row r="46" spans="1:6" ht="19.5" customHeight="1" x14ac:dyDescent="0.15">
      <c r="A46" s="1672"/>
      <c r="B46" s="1673"/>
      <c r="C46" s="1674"/>
      <c r="D46" s="192" t="s">
        <v>779</v>
      </c>
      <c r="E46" s="175">
        <v>22</v>
      </c>
      <c r="F46" s="183" t="s">
        <v>778</v>
      </c>
    </row>
    <row r="47" spans="1:6" ht="19.5" customHeight="1" x14ac:dyDescent="0.15">
      <c r="A47" s="1672"/>
      <c r="B47" s="1673"/>
      <c r="C47" s="1674"/>
      <c r="D47" s="192" t="s">
        <v>777</v>
      </c>
      <c r="E47" s="175">
        <v>23</v>
      </c>
      <c r="F47" s="174" t="s">
        <v>247</v>
      </c>
    </row>
    <row r="48" spans="1:6" ht="15" customHeight="1" x14ac:dyDescent="0.15">
      <c r="B48" s="172"/>
      <c r="C48" s="172"/>
      <c r="D48" s="171"/>
      <c r="E48" s="170"/>
    </row>
    <row r="49" spans="1:6" ht="19.5" customHeight="1" x14ac:dyDescent="0.15">
      <c r="A49" s="173" t="s">
        <v>776</v>
      </c>
      <c r="C49" s="172"/>
      <c r="D49" s="171"/>
      <c r="E49" s="170"/>
    </row>
    <row r="50" spans="1:6" ht="19.5" customHeight="1" x14ac:dyDescent="0.15">
      <c r="A50" s="180" t="s">
        <v>775</v>
      </c>
      <c r="C50" s="172"/>
      <c r="D50" s="171"/>
      <c r="E50" s="170"/>
    </row>
    <row r="51" spans="1:6" ht="18.75" x14ac:dyDescent="0.15">
      <c r="A51" s="191" t="s">
        <v>236</v>
      </c>
      <c r="B51" s="1675" t="s">
        <v>634</v>
      </c>
      <c r="C51" s="1676"/>
      <c r="D51" s="168" t="s">
        <v>100</v>
      </c>
      <c r="E51" s="178" t="s">
        <v>632</v>
      </c>
      <c r="F51" s="191" t="s">
        <v>631</v>
      </c>
    </row>
    <row r="52" spans="1:6" ht="18.75" customHeight="1" x14ac:dyDescent="0.15">
      <c r="A52" s="1672" t="s">
        <v>651</v>
      </c>
      <c r="B52" s="1702" t="s">
        <v>150</v>
      </c>
      <c r="C52" s="1702" t="s">
        <v>774</v>
      </c>
      <c r="D52" s="1692" t="s">
        <v>773</v>
      </c>
      <c r="E52" s="1694">
        <v>24</v>
      </c>
      <c r="F52" s="190" t="s">
        <v>772</v>
      </c>
    </row>
    <row r="53" spans="1:6" ht="18.75" customHeight="1" x14ac:dyDescent="0.15">
      <c r="A53" s="1672"/>
      <c r="B53" s="1704"/>
      <c r="C53" s="1704"/>
      <c r="D53" s="1693"/>
      <c r="E53" s="1695"/>
      <c r="F53" s="185" t="s">
        <v>771</v>
      </c>
    </row>
    <row r="54" spans="1:6" ht="18.75" customHeight="1" x14ac:dyDescent="0.15">
      <c r="A54" s="1672"/>
      <c r="B54" s="1704"/>
      <c r="C54" s="1704"/>
      <c r="D54" s="1696" t="s">
        <v>770</v>
      </c>
      <c r="E54" s="1694">
        <v>25</v>
      </c>
      <c r="F54" s="190" t="s">
        <v>769</v>
      </c>
    </row>
    <row r="55" spans="1:6" ht="18.75" customHeight="1" x14ac:dyDescent="0.15">
      <c r="A55" s="1672"/>
      <c r="B55" s="1704"/>
      <c r="C55" s="1704"/>
      <c r="D55" s="1697"/>
      <c r="E55" s="1695"/>
      <c r="F55" s="185" t="s">
        <v>768</v>
      </c>
    </row>
    <row r="56" spans="1:6" ht="18.75" customHeight="1" x14ac:dyDescent="0.15">
      <c r="A56" s="1672"/>
      <c r="B56" s="1704"/>
      <c r="C56" s="1704"/>
      <c r="D56" s="1692" t="s">
        <v>767</v>
      </c>
      <c r="E56" s="1694">
        <v>26</v>
      </c>
      <c r="F56" s="190" t="s">
        <v>766</v>
      </c>
    </row>
    <row r="57" spans="1:6" ht="18.75" customHeight="1" x14ac:dyDescent="0.15">
      <c r="A57" s="1672"/>
      <c r="B57" s="1704"/>
      <c r="C57" s="1704"/>
      <c r="D57" s="1693"/>
      <c r="E57" s="1695"/>
      <c r="F57" s="185" t="s">
        <v>765</v>
      </c>
    </row>
    <row r="58" spans="1:6" ht="18.75" customHeight="1" x14ac:dyDescent="0.15">
      <c r="A58" s="1672"/>
      <c r="B58" s="1704"/>
      <c r="C58" s="1704"/>
      <c r="D58" s="1692" t="s">
        <v>764</v>
      </c>
      <c r="E58" s="1694">
        <v>27</v>
      </c>
      <c r="F58" s="190" t="s">
        <v>763</v>
      </c>
    </row>
    <row r="59" spans="1:6" ht="18.75" customHeight="1" x14ac:dyDescent="0.15">
      <c r="A59" s="1672"/>
      <c r="B59" s="1704"/>
      <c r="C59" s="1710"/>
      <c r="D59" s="1693"/>
      <c r="E59" s="1695"/>
      <c r="F59" s="185" t="s">
        <v>762</v>
      </c>
    </row>
    <row r="60" spans="1:6" ht="18.75" customHeight="1" x14ac:dyDescent="0.15">
      <c r="A60" s="1672"/>
      <c r="B60" s="1704"/>
      <c r="C60" s="181" t="s">
        <v>163</v>
      </c>
      <c r="D60" s="189" t="s">
        <v>761</v>
      </c>
      <c r="E60" s="175">
        <v>28</v>
      </c>
      <c r="F60" s="183" t="s">
        <v>761</v>
      </c>
    </row>
    <row r="61" spans="1:6" ht="18.75" customHeight="1" x14ac:dyDescent="0.15">
      <c r="A61" s="1672"/>
      <c r="B61" s="1705" t="s">
        <v>105</v>
      </c>
      <c r="C61" s="1687"/>
      <c r="D61" s="1692" t="s">
        <v>760</v>
      </c>
      <c r="E61" s="1694">
        <v>29</v>
      </c>
      <c r="F61" s="188" t="s">
        <v>759</v>
      </c>
    </row>
    <row r="62" spans="1:6" ht="18.75" customHeight="1" x14ac:dyDescent="0.15">
      <c r="A62" s="1672"/>
      <c r="B62" s="1706"/>
      <c r="C62" s="1688"/>
      <c r="D62" s="1708"/>
      <c r="E62" s="1709"/>
      <c r="F62" s="187" t="s">
        <v>758</v>
      </c>
    </row>
    <row r="63" spans="1:6" ht="37.5" x14ac:dyDescent="0.15">
      <c r="A63" s="1672"/>
      <c r="B63" s="1707"/>
      <c r="C63" s="1689"/>
      <c r="D63" s="1693"/>
      <c r="E63" s="1695"/>
      <c r="F63" s="185" t="s">
        <v>757</v>
      </c>
    </row>
    <row r="64" spans="1:6" ht="18.75" customHeight="1" x14ac:dyDescent="0.15">
      <c r="A64" s="1672"/>
      <c r="B64" s="1702" t="s">
        <v>169</v>
      </c>
      <c r="C64" s="1687" t="s">
        <v>285</v>
      </c>
      <c r="D64" s="1692" t="s">
        <v>756</v>
      </c>
      <c r="E64" s="1694">
        <v>30</v>
      </c>
      <c r="F64" s="188" t="s">
        <v>755</v>
      </c>
    </row>
    <row r="65" spans="1:6" ht="18.75" customHeight="1" x14ac:dyDescent="0.15">
      <c r="A65" s="1672"/>
      <c r="B65" s="1704"/>
      <c r="C65" s="1688"/>
      <c r="D65" s="1708"/>
      <c r="E65" s="1709"/>
      <c r="F65" s="187" t="s">
        <v>754</v>
      </c>
    </row>
    <row r="66" spans="1:6" ht="18.75" customHeight="1" x14ac:dyDescent="0.15">
      <c r="A66" s="1672"/>
      <c r="B66" s="1704"/>
      <c r="C66" s="1688"/>
      <c r="D66" s="1708"/>
      <c r="E66" s="1709"/>
      <c r="F66" s="186" t="s">
        <v>753</v>
      </c>
    </row>
    <row r="67" spans="1:6" ht="18.75" customHeight="1" x14ac:dyDescent="0.15">
      <c r="A67" s="1672"/>
      <c r="B67" s="1704"/>
      <c r="C67" s="1688"/>
      <c r="D67" s="1708"/>
      <c r="E67" s="1709"/>
      <c r="F67" s="187" t="s">
        <v>752</v>
      </c>
    </row>
    <row r="68" spans="1:6" ht="18.75" customHeight="1" x14ac:dyDescent="0.15">
      <c r="A68" s="1672"/>
      <c r="B68" s="1704"/>
      <c r="C68" s="1688"/>
      <c r="D68" s="1708"/>
      <c r="E68" s="1709"/>
      <c r="F68" s="187" t="s">
        <v>751</v>
      </c>
    </row>
    <row r="69" spans="1:6" ht="18.75" customHeight="1" x14ac:dyDescent="0.15">
      <c r="A69" s="1672"/>
      <c r="B69" s="1704"/>
      <c r="C69" s="1688"/>
      <c r="D69" s="1708"/>
      <c r="E69" s="1709"/>
      <c r="F69" s="187" t="s">
        <v>750</v>
      </c>
    </row>
    <row r="70" spans="1:6" ht="18.75" customHeight="1" x14ac:dyDescent="0.15">
      <c r="A70" s="1672"/>
      <c r="B70" s="1704"/>
      <c r="C70" s="1689"/>
      <c r="D70" s="1693"/>
      <c r="E70" s="1695"/>
      <c r="F70" s="185" t="s">
        <v>749</v>
      </c>
    </row>
    <row r="71" spans="1:6" ht="18.75" customHeight="1" x14ac:dyDescent="0.15">
      <c r="A71" s="1672"/>
      <c r="B71" s="1704"/>
      <c r="C71" s="1687" t="s">
        <v>44</v>
      </c>
      <c r="D71" s="1692" t="s">
        <v>748</v>
      </c>
      <c r="E71" s="1694">
        <v>31</v>
      </c>
      <c r="F71" s="188" t="s">
        <v>747</v>
      </c>
    </row>
    <row r="72" spans="1:6" ht="18.75" customHeight="1" x14ac:dyDescent="0.15">
      <c r="A72" s="1672"/>
      <c r="B72" s="1704"/>
      <c r="C72" s="1688"/>
      <c r="D72" s="1708"/>
      <c r="E72" s="1709"/>
      <c r="F72" s="187" t="s">
        <v>746</v>
      </c>
    </row>
    <row r="73" spans="1:6" ht="18.75" customHeight="1" x14ac:dyDescent="0.15">
      <c r="A73" s="1672"/>
      <c r="B73" s="1704"/>
      <c r="C73" s="1688"/>
      <c r="D73" s="1708"/>
      <c r="E73" s="1709"/>
      <c r="F73" s="187" t="s">
        <v>745</v>
      </c>
    </row>
    <row r="74" spans="1:6" ht="18.75" customHeight="1" x14ac:dyDescent="0.15">
      <c r="A74" s="1672"/>
      <c r="B74" s="1704"/>
      <c r="C74" s="1688"/>
      <c r="D74" s="1708"/>
      <c r="E74" s="1709"/>
      <c r="F74" s="187" t="s">
        <v>744</v>
      </c>
    </row>
    <row r="75" spans="1:6" ht="18.75" customHeight="1" x14ac:dyDescent="0.15">
      <c r="A75" s="1672"/>
      <c r="B75" s="1704"/>
      <c r="C75" s="1688"/>
      <c r="D75" s="1708"/>
      <c r="E75" s="1709"/>
      <c r="F75" s="187" t="s">
        <v>743</v>
      </c>
    </row>
    <row r="76" spans="1:6" ht="18.75" customHeight="1" x14ac:dyDescent="0.15">
      <c r="A76" s="1672"/>
      <c r="B76" s="1704"/>
      <c r="C76" s="1688"/>
      <c r="D76" s="1708"/>
      <c r="E76" s="1709"/>
      <c r="F76" s="187" t="s">
        <v>742</v>
      </c>
    </row>
    <row r="77" spans="1:6" ht="18.75" customHeight="1" x14ac:dyDescent="0.15">
      <c r="A77" s="1672"/>
      <c r="B77" s="1704"/>
      <c r="C77" s="1688"/>
      <c r="D77" s="1708"/>
      <c r="E77" s="1709"/>
      <c r="F77" s="187" t="s">
        <v>741</v>
      </c>
    </row>
    <row r="78" spans="1:6" ht="18.75" customHeight="1" x14ac:dyDescent="0.15">
      <c r="A78" s="1672"/>
      <c r="B78" s="1704"/>
      <c r="C78" s="1688"/>
      <c r="D78" s="1708"/>
      <c r="E78" s="1709"/>
      <c r="F78" s="187" t="s">
        <v>740</v>
      </c>
    </row>
    <row r="79" spans="1:6" ht="18.75" customHeight="1" x14ac:dyDescent="0.15">
      <c r="A79" s="1672"/>
      <c r="B79" s="1704"/>
      <c r="C79" s="1688"/>
      <c r="D79" s="1708"/>
      <c r="E79" s="1709"/>
      <c r="F79" s="187" t="s">
        <v>739</v>
      </c>
    </row>
    <row r="80" spans="1:6" ht="18.75" customHeight="1" x14ac:dyDescent="0.15">
      <c r="A80" s="1672"/>
      <c r="B80" s="1704"/>
      <c r="C80" s="1688"/>
      <c r="D80" s="1708"/>
      <c r="E80" s="1709"/>
      <c r="F80" s="187" t="s">
        <v>738</v>
      </c>
    </row>
    <row r="81" spans="1:6" ht="18.75" customHeight="1" x14ac:dyDescent="0.15">
      <c r="A81" s="1672"/>
      <c r="B81" s="1704"/>
      <c r="C81" s="1688"/>
      <c r="D81" s="1708"/>
      <c r="E81" s="1709"/>
      <c r="F81" s="187" t="s">
        <v>737</v>
      </c>
    </row>
    <row r="82" spans="1:6" ht="18.75" customHeight="1" x14ac:dyDescent="0.15">
      <c r="A82" s="1672"/>
      <c r="B82" s="1704"/>
      <c r="C82" s="1688"/>
      <c r="D82" s="1708"/>
      <c r="E82" s="1709"/>
      <c r="F82" s="186" t="s">
        <v>736</v>
      </c>
    </row>
    <row r="83" spans="1:6" ht="18.75" customHeight="1" x14ac:dyDescent="0.15">
      <c r="A83" s="1672"/>
      <c r="B83" s="1704"/>
      <c r="C83" s="1688"/>
      <c r="D83" s="1708"/>
      <c r="E83" s="1709"/>
      <c r="F83" s="187" t="s">
        <v>735</v>
      </c>
    </row>
    <row r="84" spans="1:6" ht="18.75" customHeight="1" x14ac:dyDescent="0.15">
      <c r="A84" s="1672"/>
      <c r="B84" s="1704"/>
      <c r="C84" s="1688"/>
      <c r="D84" s="1708"/>
      <c r="E84" s="1709"/>
      <c r="F84" s="187" t="s">
        <v>734</v>
      </c>
    </row>
    <row r="85" spans="1:6" ht="18.75" customHeight="1" x14ac:dyDescent="0.15">
      <c r="A85" s="1672"/>
      <c r="B85" s="1704"/>
      <c r="C85" s="1688"/>
      <c r="D85" s="1708"/>
      <c r="E85" s="1709"/>
      <c r="F85" s="187" t="s">
        <v>733</v>
      </c>
    </row>
    <row r="86" spans="1:6" ht="18.75" customHeight="1" x14ac:dyDescent="0.15">
      <c r="A86" s="1672"/>
      <c r="B86" s="1704"/>
      <c r="C86" s="1689"/>
      <c r="D86" s="1693"/>
      <c r="E86" s="1695"/>
      <c r="F86" s="185" t="s">
        <v>715</v>
      </c>
    </row>
    <row r="87" spans="1:6" ht="18.75" customHeight="1" x14ac:dyDescent="0.15">
      <c r="A87" s="1672"/>
      <c r="B87" s="1704"/>
      <c r="C87" s="1687" t="s">
        <v>45</v>
      </c>
      <c r="D87" s="1720" t="s">
        <v>732</v>
      </c>
      <c r="E87" s="1694">
        <v>32</v>
      </c>
      <c r="F87" s="188" t="s">
        <v>731</v>
      </c>
    </row>
    <row r="88" spans="1:6" ht="18.75" customHeight="1" x14ac:dyDescent="0.15">
      <c r="A88" s="1672"/>
      <c r="B88" s="1704"/>
      <c r="C88" s="1688"/>
      <c r="D88" s="1721"/>
      <c r="E88" s="1709"/>
      <c r="F88" s="187" t="s">
        <v>730</v>
      </c>
    </row>
    <row r="89" spans="1:6" ht="18.75" customHeight="1" x14ac:dyDescent="0.15">
      <c r="A89" s="1672"/>
      <c r="B89" s="1704"/>
      <c r="C89" s="1688"/>
      <c r="D89" s="1721"/>
      <c r="E89" s="1709"/>
      <c r="F89" s="187" t="s">
        <v>729</v>
      </c>
    </row>
    <row r="90" spans="1:6" ht="18.75" customHeight="1" x14ac:dyDescent="0.15">
      <c r="A90" s="1672"/>
      <c r="B90" s="1704"/>
      <c r="C90" s="1688"/>
      <c r="D90" s="1721"/>
      <c r="E90" s="1709"/>
      <c r="F90" s="187" t="s">
        <v>728</v>
      </c>
    </row>
    <row r="91" spans="1:6" ht="18.75" customHeight="1" x14ac:dyDescent="0.15">
      <c r="A91" s="1672"/>
      <c r="B91" s="1704"/>
      <c r="C91" s="1688"/>
      <c r="D91" s="1721"/>
      <c r="E91" s="1709"/>
      <c r="F91" s="186" t="s">
        <v>727</v>
      </c>
    </row>
    <row r="92" spans="1:6" ht="18.75" customHeight="1" x14ac:dyDescent="0.15">
      <c r="A92" s="1672"/>
      <c r="B92" s="1704"/>
      <c r="C92" s="1688"/>
      <c r="D92" s="1721"/>
      <c r="E92" s="1709"/>
      <c r="F92" s="187" t="s">
        <v>726</v>
      </c>
    </row>
    <row r="93" spans="1:6" ht="18.75" customHeight="1" x14ac:dyDescent="0.15">
      <c r="A93" s="1672"/>
      <c r="B93" s="1704"/>
      <c r="C93" s="1688"/>
      <c r="D93" s="1721"/>
      <c r="E93" s="1709"/>
      <c r="F93" s="187" t="s">
        <v>725</v>
      </c>
    </row>
    <row r="94" spans="1:6" ht="18.75" customHeight="1" x14ac:dyDescent="0.15">
      <c r="A94" s="1672"/>
      <c r="B94" s="1704"/>
      <c r="C94" s="1689"/>
      <c r="D94" s="1722"/>
      <c r="E94" s="1695"/>
      <c r="F94" s="185" t="s">
        <v>724</v>
      </c>
    </row>
    <row r="95" spans="1:6" ht="18.75" customHeight="1" x14ac:dyDescent="0.15">
      <c r="A95" s="1672"/>
      <c r="B95" s="1704"/>
      <c r="C95" s="1702" t="s">
        <v>46</v>
      </c>
      <c r="D95" s="1720" t="s">
        <v>723</v>
      </c>
      <c r="E95" s="1694">
        <v>33</v>
      </c>
      <c r="F95" s="188" t="s">
        <v>722</v>
      </c>
    </row>
    <row r="96" spans="1:6" ht="18.75" customHeight="1" x14ac:dyDescent="0.15">
      <c r="A96" s="1672"/>
      <c r="B96" s="1704"/>
      <c r="C96" s="1704"/>
      <c r="D96" s="1721"/>
      <c r="E96" s="1709"/>
      <c r="F96" s="187" t="s">
        <v>721</v>
      </c>
    </row>
    <row r="97" spans="1:6" ht="18.75" customHeight="1" x14ac:dyDescent="0.15">
      <c r="A97" s="1672"/>
      <c r="B97" s="1704"/>
      <c r="C97" s="1704"/>
      <c r="D97" s="1721"/>
      <c r="E97" s="1709"/>
      <c r="F97" s="187" t="s">
        <v>720</v>
      </c>
    </row>
    <row r="98" spans="1:6" ht="18.75" customHeight="1" x14ac:dyDescent="0.15">
      <c r="A98" s="1672"/>
      <c r="B98" s="1704"/>
      <c r="C98" s="1704"/>
      <c r="D98" s="1721"/>
      <c r="E98" s="1709"/>
      <c r="F98" s="187" t="s">
        <v>719</v>
      </c>
    </row>
    <row r="99" spans="1:6" ht="18.75" customHeight="1" x14ac:dyDescent="0.15">
      <c r="A99" s="1672"/>
      <c r="B99" s="1704"/>
      <c r="C99" s="1704"/>
      <c r="D99" s="1721"/>
      <c r="E99" s="1709"/>
      <c r="F99" s="187" t="s">
        <v>718</v>
      </c>
    </row>
    <row r="100" spans="1:6" ht="18.75" customHeight="1" x14ac:dyDescent="0.15">
      <c r="A100" s="1672"/>
      <c r="B100" s="1704"/>
      <c r="C100" s="1704"/>
      <c r="D100" s="1721"/>
      <c r="E100" s="1709"/>
      <c r="F100" s="187" t="s">
        <v>717</v>
      </c>
    </row>
    <row r="101" spans="1:6" ht="18.75" customHeight="1" x14ac:dyDescent="0.15">
      <c r="A101" s="1672"/>
      <c r="B101" s="1704"/>
      <c r="C101" s="1704"/>
      <c r="D101" s="1721"/>
      <c r="E101" s="1709"/>
      <c r="F101" s="186" t="s">
        <v>716</v>
      </c>
    </row>
    <row r="102" spans="1:6" ht="18.75" customHeight="1" x14ac:dyDescent="0.15">
      <c r="A102" s="1672"/>
      <c r="B102" s="1710"/>
      <c r="C102" s="1710"/>
      <c r="D102" s="1722"/>
      <c r="E102" s="1695"/>
      <c r="F102" s="185" t="s">
        <v>715</v>
      </c>
    </row>
    <row r="103" spans="1:6" ht="15" customHeight="1" x14ac:dyDescent="0.15">
      <c r="B103" s="172"/>
      <c r="C103" s="172"/>
      <c r="D103" s="171"/>
      <c r="E103" s="170"/>
    </row>
    <row r="104" spans="1:6" ht="19.5" customHeight="1" x14ac:dyDescent="0.15">
      <c r="A104" s="180" t="s">
        <v>714</v>
      </c>
      <c r="C104" s="172"/>
      <c r="D104" s="184"/>
      <c r="E104" s="170"/>
    </row>
    <row r="105" spans="1:6" ht="19.5" customHeight="1" x14ac:dyDescent="0.15">
      <c r="A105" s="1711" t="s">
        <v>236</v>
      </c>
      <c r="B105" s="1723" t="s">
        <v>634</v>
      </c>
      <c r="C105" s="1724"/>
      <c r="D105" s="1725" t="s">
        <v>633</v>
      </c>
      <c r="E105" s="1727" t="s">
        <v>632</v>
      </c>
      <c r="F105" s="1711" t="s">
        <v>631</v>
      </c>
    </row>
    <row r="106" spans="1:6" ht="19.5" customHeight="1" x14ac:dyDescent="0.15">
      <c r="A106" s="1711"/>
      <c r="B106" s="169"/>
      <c r="C106" s="168" t="s">
        <v>630</v>
      </c>
      <c r="D106" s="1726"/>
      <c r="E106" s="1728"/>
      <c r="F106" s="1711"/>
    </row>
    <row r="107" spans="1:6" ht="18.75" customHeight="1" x14ac:dyDescent="0.15">
      <c r="A107" s="1672" t="s">
        <v>651</v>
      </c>
      <c r="B107" s="1712" t="s">
        <v>163</v>
      </c>
      <c r="C107" s="176" t="s">
        <v>700</v>
      </c>
      <c r="D107" s="181" t="s">
        <v>713</v>
      </c>
      <c r="E107" s="175">
        <v>34</v>
      </c>
      <c r="F107" s="174" t="s">
        <v>712</v>
      </c>
    </row>
    <row r="108" spans="1:6" ht="18.75" customHeight="1" x14ac:dyDescent="0.15">
      <c r="A108" s="1672"/>
      <c r="B108" s="1712"/>
      <c r="C108" s="1702" t="s">
        <v>711</v>
      </c>
      <c r="D108" s="1692" t="s">
        <v>710</v>
      </c>
      <c r="E108" s="1694">
        <v>35</v>
      </c>
      <c r="F108" s="162" t="s">
        <v>709</v>
      </c>
    </row>
    <row r="109" spans="1:6" ht="18.75" customHeight="1" x14ac:dyDescent="0.15">
      <c r="A109" s="1672"/>
      <c r="B109" s="1712"/>
      <c r="C109" s="1710"/>
      <c r="D109" s="1693"/>
      <c r="E109" s="1695"/>
      <c r="F109" s="161" t="s">
        <v>708</v>
      </c>
    </row>
    <row r="110" spans="1:6" ht="38.25" customHeight="1" x14ac:dyDescent="0.15">
      <c r="A110" s="1672"/>
      <c r="B110" s="1712"/>
      <c r="C110" s="176" t="s">
        <v>677</v>
      </c>
      <c r="D110" s="181" t="s">
        <v>707</v>
      </c>
      <c r="E110" s="175">
        <v>36</v>
      </c>
      <c r="F110" s="183" t="s">
        <v>706</v>
      </c>
    </row>
    <row r="111" spans="1:6" ht="18.75" customHeight="1" x14ac:dyDescent="0.15">
      <c r="A111" s="1672"/>
      <c r="B111" s="1712"/>
      <c r="C111" s="1702" t="s">
        <v>667</v>
      </c>
      <c r="D111" s="1692" t="s">
        <v>705</v>
      </c>
      <c r="E111" s="1694">
        <v>37</v>
      </c>
      <c r="F111" s="162" t="s">
        <v>704</v>
      </c>
    </row>
    <row r="112" spans="1:6" ht="18.75" customHeight="1" x14ac:dyDescent="0.15">
      <c r="A112" s="1672"/>
      <c r="B112" s="1712"/>
      <c r="C112" s="1710"/>
      <c r="D112" s="1693"/>
      <c r="E112" s="1695"/>
      <c r="F112" s="161" t="s">
        <v>703</v>
      </c>
    </row>
    <row r="113" spans="1:6" ht="18" customHeight="1" x14ac:dyDescent="0.15">
      <c r="A113" s="1672"/>
      <c r="B113" s="1712"/>
      <c r="C113" s="176" t="s">
        <v>661</v>
      </c>
      <c r="D113" s="181" t="s">
        <v>702</v>
      </c>
      <c r="E113" s="175">
        <v>38</v>
      </c>
      <c r="F113" s="165" t="s">
        <v>701</v>
      </c>
    </row>
    <row r="114" spans="1:6" ht="18" customHeight="1" x14ac:dyDescent="0.15">
      <c r="A114" s="1672"/>
      <c r="B114" s="1712" t="s">
        <v>169</v>
      </c>
      <c r="C114" s="1677" t="s">
        <v>700</v>
      </c>
      <c r="D114" s="181" t="s">
        <v>699</v>
      </c>
      <c r="E114" s="175">
        <v>39</v>
      </c>
      <c r="F114" s="174" t="s">
        <v>698</v>
      </c>
    </row>
    <row r="115" spans="1:6" ht="18" customHeight="1" x14ac:dyDescent="0.15">
      <c r="A115" s="1672"/>
      <c r="B115" s="1712"/>
      <c r="C115" s="1713"/>
      <c r="D115" s="181" t="s">
        <v>697</v>
      </c>
      <c r="E115" s="175">
        <v>40</v>
      </c>
      <c r="F115" s="166" t="s">
        <v>696</v>
      </c>
    </row>
    <row r="116" spans="1:6" ht="18" customHeight="1" x14ac:dyDescent="0.15">
      <c r="A116" s="1672"/>
      <c r="B116" s="1712"/>
      <c r="C116" s="1713"/>
      <c r="D116" s="1692" t="s">
        <v>695</v>
      </c>
      <c r="E116" s="1694">
        <v>41</v>
      </c>
      <c r="F116" s="162" t="s">
        <v>694</v>
      </c>
    </row>
    <row r="117" spans="1:6" ht="18" customHeight="1" x14ac:dyDescent="0.15">
      <c r="A117" s="1672"/>
      <c r="B117" s="1712"/>
      <c r="C117" s="1713"/>
      <c r="D117" s="1708"/>
      <c r="E117" s="1709"/>
      <c r="F117" s="163" t="s">
        <v>693</v>
      </c>
    </row>
    <row r="118" spans="1:6" ht="18" customHeight="1" x14ac:dyDescent="0.15">
      <c r="A118" s="1672"/>
      <c r="B118" s="1712"/>
      <c r="C118" s="1713"/>
      <c r="D118" s="1708"/>
      <c r="E118" s="1709"/>
      <c r="F118" s="163" t="s">
        <v>692</v>
      </c>
    </row>
    <row r="119" spans="1:6" ht="18" customHeight="1" x14ac:dyDescent="0.15">
      <c r="A119" s="1672"/>
      <c r="B119" s="1712"/>
      <c r="C119" s="1713"/>
      <c r="D119" s="1708"/>
      <c r="E119" s="1709"/>
      <c r="F119" s="163" t="s">
        <v>691</v>
      </c>
    </row>
    <row r="120" spans="1:6" ht="18" customHeight="1" x14ac:dyDescent="0.15">
      <c r="A120" s="1672"/>
      <c r="B120" s="1712"/>
      <c r="C120" s="1678"/>
      <c r="D120" s="1693"/>
      <c r="E120" s="1695"/>
      <c r="F120" s="161" t="s">
        <v>690</v>
      </c>
    </row>
    <row r="121" spans="1:6" ht="18" customHeight="1" x14ac:dyDescent="0.15">
      <c r="A121" s="1672"/>
      <c r="B121" s="1712"/>
      <c r="C121" s="1677" t="s">
        <v>340</v>
      </c>
      <c r="D121" s="181" t="s">
        <v>689</v>
      </c>
      <c r="E121" s="175">
        <v>42</v>
      </c>
      <c r="F121" s="174" t="s">
        <v>688</v>
      </c>
    </row>
    <row r="122" spans="1:6" ht="18" customHeight="1" x14ac:dyDescent="0.15">
      <c r="A122" s="1672"/>
      <c r="B122" s="1712"/>
      <c r="C122" s="1713"/>
      <c r="D122" s="1692" t="s">
        <v>687</v>
      </c>
      <c r="E122" s="1694">
        <v>43</v>
      </c>
      <c r="F122" s="162" t="s">
        <v>686</v>
      </c>
    </row>
    <row r="123" spans="1:6" ht="18" customHeight="1" x14ac:dyDescent="0.15">
      <c r="A123" s="1672"/>
      <c r="B123" s="1712"/>
      <c r="C123" s="1713"/>
      <c r="D123" s="1708"/>
      <c r="E123" s="1709"/>
      <c r="F123" s="167" t="s">
        <v>685</v>
      </c>
    </row>
    <row r="124" spans="1:6" ht="18" customHeight="1" x14ac:dyDescent="0.15">
      <c r="A124" s="1672"/>
      <c r="B124" s="1712"/>
      <c r="C124" s="1713"/>
      <c r="D124" s="1693"/>
      <c r="E124" s="1695"/>
      <c r="F124" s="161" t="s">
        <v>684</v>
      </c>
    </row>
    <row r="125" spans="1:6" ht="18" customHeight="1" x14ac:dyDescent="0.15">
      <c r="A125" s="1672"/>
      <c r="B125" s="1712"/>
      <c r="C125" s="1713"/>
      <c r="D125" s="1692" t="s">
        <v>683</v>
      </c>
      <c r="E125" s="1694">
        <v>44</v>
      </c>
      <c r="F125" s="162" t="s">
        <v>682</v>
      </c>
    </row>
    <row r="126" spans="1:6" ht="18" customHeight="1" x14ac:dyDescent="0.15">
      <c r="A126" s="1672"/>
      <c r="B126" s="1712"/>
      <c r="C126" s="1713"/>
      <c r="D126" s="1708"/>
      <c r="E126" s="1709"/>
      <c r="F126" s="163" t="s">
        <v>681</v>
      </c>
    </row>
    <row r="127" spans="1:6" ht="18" customHeight="1" x14ac:dyDescent="0.15">
      <c r="A127" s="1672"/>
      <c r="B127" s="1712"/>
      <c r="C127" s="1713"/>
      <c r="D127" s="1708"/>
      <c r="E127" s="1709"/>
      <c r="F127" s="163" t="s">
        <v>680</v>
      </c>
    </row>
    <row r="128" spans="1:6" ht="18" customHeight="1" x14ac:dyDescent="0.15">
      <c r="A128" s="1672"/>
      <c r="B128" s="1712"/>
      <c r="C128" s="1713"/>
      <c r="D128" s="1708"/>
      <c r="E128" s="1709"/>
      <c r="F128" s="163" t="s">
        <v>679</v>
      </c>
    </row>
    <row r="129" spans="1:6" ht="18" customHeight="1" x14ac:dyDescent="0.15">
      <c r="A129" s="1672"/>
      <c r="B129" s="1712"/>
      <c r="C129" s="1713"/>
      <c r="D129" s="1693"/>
      <c r="E129" s="1695"/>
      <c r="F129" s="161" t="s">
        <v>678</v>
      </c>
    </row>
    <row r="130" spans="1:6" ht="18" customHeight="1" x14ac:dyDescent="0.15">
      <c r="A130" s="1672"/>
      <c r="B130" s="1712"/>
      <c r="C130" s="1665"/>
      <c r="D130" s="785" t="s">
        <v>1199</v>
      </c>
      <c r="E130" s="786">
        <v>102</v>
      </c>
      <c r="F130" s="204" t="s">
        <v>1207</v>
      </c>
    </row>
    <row r="131" spans="1:6" ht="18" customHeight="1" x14ac:dyDescent="0.15">
      <c r="A131" s="1672"/>
      <c r="B131" s="1712"/>
      <c r="C131" s="1677" t="s">
        <v>677</v>
      </c>
      <c r="D131" s="1692" t="s">
        <v>676</v>
      </c>
      <c r="E131" s="1694">
        <v>45</v>
      </c>
      <c r="F131" s="162" t="s">
        <v>675</v>
      </c>
    </row>
    <row r="132" spans="1:6" ht="18" customHeight="1" x14ac:dyDescent="0.15">
      <c r="A132" s="1672"/>
      <c r="B132" s="1712"/>
      <c r="C132" s="1713"/>
      <c r="D132" s="1693"/>
      <c r="E132" s="1695"/>
      <c r="F132" s="166" t="s">
        <v>674</v>
      </c>
    </row>
    <row r="133" spans="1:6" ht="18" customHeight="1" x14ac:dyDescent="0.15">
      <c r="A133" s="1672"/>
      <c r="B133" s="1712"/>
      <c r="C133" s="1713"/>
      <c r="D133" s="181" t="s">
        <v>673</v>
      </c>
      <c r="E133" s="175">
        <v>46</v>
      </c>
      <c r="F133" s="174" t="s">
        <v>672</v>
      </c>
    </row>
    <row r="134" spans="1:6" ht="18" customHeight="1" x14ac:dyDescent="0.15">
      <c r="A134" s="1672"/>
      <c r="B134" s="1712"/>
      <c r="C134" s="1713"/>
      <c r="D134" s="1692" t="s">
        <v>671</v>
      </c>
      <c r="E134" s="1694">
        <v>47</v>
      </c>
      <c r="F134" s="162" t="s">
        <v>670</v>
      </c>
    </row>
    <row r="135" spans="1:6" ht="18" customHeight="1" x14ac:dyDescent="0.15">
      <c r="A135" s="1672"/>
      <c r="B135" s="1712"/>
      <c r="C135" s="1713"/>
      <c r="D135" s="1708"/>
      <c r="E135" s="1709"/>
      <c r="F135" s="163" t="s">
        <v>669</v>
      </c>
    </row>
    <row r="136" spans="1:6" ht="18" customHeight="1" x14ac:dyDescent="0.15">
      <c r="A136" s="1672"/>
      <c r="B136" s="1712"/>
      <c r="C136" s="1678"/>
      <c r="D136" s="1693"/>
      <c r="E136" s="1695"/>
      <c r="F136" s="161" t="s">
        <v>668</v>
      </c>
    </row>
    <row r="137" spans="1:6" ht="18" customHeight="1" x14ac:dyDescent="0.15">
      <c r="A137" s="1672"/>
      <c r="B137" s="1712"/>
      <c r="C137" s="1677" t="s">
        <v>667</v>
      </c>
      <c r="D137" s="181" t="s">
        <v>666</v>
      </c>
      <c r="E137" s="175">
        <v>48</v>
      </c>
      <c r="F137" s="174" t="s">
        <v>665</v>
      </c>
    </row>
    <row r="138" spans="1:6" ht="18" customHeight="1" x14ac:dyDescent="0.15">
      <c r="A138" s="1672"/>
      <c r="B138" s="1712"/>
      <c r="C138" s="1713"/>
      <c r="D138" s="1692" t="s">
        <v>664</v>
      </c>
      <c r="E138" s="1694">
        <v>49</v>
      </c>
      <c r="F138" s="162" t="s">
        <v>663</v>
      </c>
    </row>
    <row r="139" spans="1:6" ht="18" customHeight="1" x14ac:dyDescent="0.15">
      <c r="A139" s="1672"/>
      <c r="B139" s="1712"/>
      <c r="C139" s="1678"/>
      <c r="D139" s="1693"/>
      <c r="E139" s="1695"/>
      <c r="F139" s="161" t="s">
        <v>662</v>
      </c>
    </row>
    <row r="140" spans="1:6" ht="18" customHeight="1" x14ac:dyDescent="0.15">
      <c r="A140" s="1672"/>
      <c r="B140" s="1712"/>
      <c r="C140" s="182" t="s">
        <v>661</v>
      </c>
      <c r="D140" s="181" t="s">
        <v>660</v>
      </c>
      <c r="E140" s="175">
        <v>50</v>
      </c>
      <c r="F140" s="174" t="s">
        <v>659</v>
      </c>
    </row>
    <row r="141" spans="1:6" ht="18" customHeight="1" x14ac:dyDescent="0.15">
      <c r="A141" s="1672"/>
      <c r="B141" s="1714" t="s">
        <v>171</v>
      </c>
      <c r="C141" s="1715"/>
      <c r="D141" s="1720" t="s">
        <v>658</v>
      </c>
      <c r="E141" s="1694">
        <v>51</v>
      </c>
      <c r="F141" s="162" t="s">
        <v>636</v>
      </c>
    </row>
    <row r="142" spans="1:6" ht="18" customHeight="1" x14ac:dyDescent="0.15">
      <c r="A142" s="1672"/>
      <c r="B142" s="1716"/>
      <c r="C142" s="1717"/>
      <c r="D142" s="1721"/>
      <c r="E142" s="1709"/>
      <c r="F142" s="163" t="s">
        <v>657</v>
      </c>
    </row>
    <row r="143" spans="1:6" ht="18" customHeight="1" x14ac:dyDescent="0.15">
      <c r="A143" s="1672"/>
      <c r="B143" s="1716"/>
      <c r="C143" s="1717"/>
      <c r="D143" s="1721"/>
      <c r="E143" s="1709"/>
      <c r="F143" s="163" t="s">
        <v>656</v>
      </c>
    </row>
    <row r="144" spans="1:6" ht="18" customHeight="1" x14ac:dyDescent="0.15">
      <c r="A144" s="1672"/>
      <c r="B144" s="1716"/>
      <c r="C144" s="1717"/>
      <c r="D144" s="1721"/>
      <c r="E144" s="1709"/>
      <c r="F144" s="163" t="s">
        <v>655</v>
      </c>
    </row>
    <row r="145" spans="1:6" ht="18" customHeight="1" x14ac:dyDescent="0.15">
      <c r="A145" s="1672"/>
      <c r="B145" s="1716"/>
      <c r="C145" s="1717"/>
      <c r="D145" s="1721"/>
      <c r="E145" s="1709"/>
      <c r="F145" s="163" t="s">
        <v>654</v>
      </c>
    </row>
    <row r="146" spans="1:6" ht="18" customHeight="1" x14ac:dyDescent="0.15">
      <c r="A146" s="1672"/>
      <c r="B146" s="1718"/>
      <c r="C146" s="1719"/>
      <c r="D146" s="1722"/>
      <c r="E146" s="1695"/>
      <c r="F146" s="161" t="s">
        <v>653</v>
      </c>
    </row>
    <row r="147" spans="1:6" ht="15" customHeight="1" x14ac:dyDescent="0.15">
      <c r="B147" s="172"/>
      <c r="C147" s="172"/>
      <c r="D147" s="171"/>
      <c r="E147" s="170"/>
    </row>
    <row r="148" spans="1:6" ht="19.5" customHeight="1" x14ac:dyDescent="0.15">
      <c r="A148" s="180" t="s">
        <v>652</v>
      </c>
      <c r="C148" s="179"/>
      <c r="D148" s="171"/>
      <c r="E148" s="170"/>
    </row>
    <row r="149" spans="1:6" ht="19.5" customHeight="1" x14ac:dyDescent="0.15">
      <c r="A149" s="177" t="s">
        <v>236</v>
      </c>
      <c r="B149" s="1675" t="s">
        <v>634</v>
      </c>
      <c r="C149" s="1676"/>
      <c r="D149" s="168" t="s">
        <v>100</v>
      </c>
      <c r="E149" s="178" t="s">
        <v>632</v>
      </c>
      <c r="F149" s="177" t="s">
        <v>631</v>
      </c>
    </row>
    <row r="150" spans="1:6" ht="18" customHeight="1" x14ac:dyDescent="0.15">
      <c r="A150" s="1672" t="s">
        <v>651</v>
      </c>
      <c r="B150" s="1712" t="s">
        <v>650</v>
      </c>
      <c r="C150" s="1712"/>
      <c r="D150" s="176" t="s">
        <v>649</v>
      </c>
      <c r="E150" s="175">
        <v>52</v>
      </c>
      <c r="F150" s="174" t="s">
        <v>648</v>
      </c>
    </row>
    <row r="151" spans="1:6" ht="18" customHeight="1" x14ac:dyDescent="0.15">
      <c r="A151" s="1672"/>
      <c r="B151" s="1712"/>
      <c r="C151" s="1712"/>
      <c r="D151" s="176" t="s">
        <v>647</v>
      </c>
      <c r="E151" s="175">
        <v>53</v>
      </c>
      <c r="F151" s="174" t="s">
        <v>646</v>
      </c>
    </row>
    <row r="152" spans="1:6" ht="18" customHeight="1" x14ac:dyDescent="0.15">
      <c r="A152" s="1672"/>
      <c r="B152" s="1712"/>
      <c r="C152" s="1712"/>
      <c r="D152" s="176" t="s">
        <v>645</v>
      </c>
      <c r="E152" s="175">
        <v>54</v>
      </c>
      <c r="F152" s="174" t="s">
        <v>644</v>
      </c>
    </row>
    <row r="153" spans="1:6" ht="18" customHeight="1" x14ac:dyDescent="0.15">
      <c r="A153" s="1672"/>
      <c r="B153" s="1712"/>
      <c r="C153" s="1712"/>
      <c r="D153" s="176" t="s">
        <v>643</v>
      </c>
      <c r="E153" s="175">
        <v>55</v>
      </c>
      <c r="F153" s="174" t="s">
        <v>642</v>
      </c>
    </row>
    <row r="154" spans="1:6" ht="18" customHeight="1" x14ac:dyDescent="0.15">
      <c r="A154" s="1672"/>
      <c r="B154" s="1712"/>
      <c r="C154" s="1712"/>
      <c r="D154" s="176" t="s">
        <v>641</v>
      </c>
      <c r="E154" s="175">
        <v>56</v>
      </c>
      <c r="F154" s="174" t="s">
        <v>640</v>
      </c>
    </row>
    <row r="155" spans="1:6" ht="18" customHeight="1" x14ac:dyDescent="0.15">
      <c r="A155" s="1672"/>
      <c r="B155" s="1712"/>
      <c r="C155" s="1712"/>
      <c r="D155" s="176" t="s">
        <v>891</v>
      </c>
      <c r="E155" s="175">
        <v>57</v>
      </c>
      <c r="F155" s="174" t="s">
        <v>639</v>
      </c>
    </row>
    <row r="156" spans="1:6" ht="38.25" customHeight="1" x14ac:dyDescent="0.15">
      <c r="A156" s="1672"/>
      <c r="B156" s="1712"/>
      <c r="C156" s="1712"/>
      <c r="D156" s="176" t="s">
        <v>638</v>
      </c>
      <c r="E156" s="175">
        <v>58</v>
      </c>
      <c r="F156" s="174" t="s">
        <v>637</v>
      </c>
    </row>
    <row r="157" spans="1:6" ht="38.25" customHeight="1" x14ac:dyDescent="0.15">
      <c r="A157" s="1672"/>
      <c r="B157" s="1712"/>
      <c r="C157" s="1712"/>
      <c r="D157" s="176" t="s">
        <v>1175</v>
      </c>
      <c r="E157" s="739" t="s">
        <v>1137</v>
      </c>
      <c r="F157" s="174" t="s">
        <v>247</v>
      </c>
    </row>
    <row r="158" spans="1:6" ht="38.25" customHeight="1" x14ac:dyDescent="0.15">
      <c r="A158" s="1672"/>
      <c r="B158" s="1712"/>
      <c r="C158" s="1712"/>
      <c r="D158" s="176" t="s">
        <v>1176</v>
      </c>
      <c r="E158" s="739" t="s">
        <v>1177</v>
      </c>
      <c r="F158" s="174" t="s">
        <v>247</v>
      </c>
    </row>
    <row r="159" spans="1:6" ht="18" customHeight="1" x14ac:dyDescent="0.15">
      <c r="A159" s="1672"/>
      <c r="B159" s="1712"/>
      <c r="C159" s="1712"/>
      <c r="D159" s="176" t="s">
        <v>184</v>
      </c>
      <c r="E159" s="175">
        <v>59</v>
      </c>
      <c r="F159" s="174" t="s">
        <v>184</v>
      </c>
    </row>
    <row r="160" spans="1:6" ht="18" customHeight="1" x14ac:dyDescent="0.15">
      <c r="A160" s="1672"/>
      <c r="B160" s="1712"/>
      <c r="C160" s="1712"/>
      <c r="D160" s="176" t="s">
        <v>1121</v>
      </c>
      <c r="E160" s="175">
        <v>60</v>
      </c>
      <c r="F160" s="174" t="s">
        <v>636</v>
      </c>
    </row>
    <row r="161" spans="1:6" ht="15" customHeight="1" x14ac:dyDescent="0.15">
      <c r="B161" s="172"/>
      <c r="C161" s="172"/>
      <c r="D161" s="171"/>
      <c r="E161" s="170"/>
    </row>
    <row r="162" spans="1:6" ht="19.5" customHeight="1" x14ac:dyDescent="0.15">
      <c r="A162" s="173" t="s">
        <v>635</v>
      </c>
      <c r="C162" s="172"/>
      <c r="D162" s="171"/>
      <c r="E162" s="170"/>
    </row>
    <row r="163" spans="1:6" ht="8.25" customHeight="1" x14ac:dyDescent="0.15">
      <c r="B163" s="172"/>
      <c r="C163" s="172"/>
      <c r="D163" s="171"/>
      <c r="E163" s="170"/>
    </row>
    <row r="164" spans="1:6" ht="19.5" customHeight="1" x14ac:dyDescent="0.15">
      <c r="A164" s="1711" t="s">
        <v>236</v>
      </c>
      <c r="B164" s="1723" t="s">
        <v>634</v>
      </c>
      <c r="C164" s="1724"/>
      <c r="D164" s="1725" t="s">
        <v>633</v>
      </c>
      <c r="E164" s="1727" t="s">
        <v>632</v>
      </c>
      <c r="F164" s="1730" t="s">
        <v>631</v>
      </c>
    </row>
    <row r="165" spans="1:6" ht="19.5" customHeight="1" x14ac:dyDescent="0.15">
      <c r="A165" s="1711"/>
      <c r="B165" s="169"/>
      <c r="C165" s="168" t="s">
        <v>630</v>
      </c>
      <c r="D165" s="1726"/>
      <c r="E165" s="1728"/>
      <c r="F165" s="1731"/>
    </row>
    <row r="166" spans="1:6" ht="19.5" customHeight="1" x14ac:dyDescent="0.15">
      <c r="A166" s="1732" t="s">
        <v>629</v>
      </c>
      <c r="B166" s="1702" t="s">
        <v>169</v>
      </c>
      <c r="C166" s="1677" t="s">
        <v>44</v>
      </c>
      <c r="D166" s="1720" t="s">
        <v>628</v>
      </c>
      <c r="E166" s="1681">
        <v>61</v>
      </c>
      <c r="F166" s="162" t="s">
        <v>627</v>
      </c>
    </row>
    <row r="167" spans="1:6" ht="19.5" customHeight="1" x14ac:dyDescent="0.15">
      <c r="A167" s="1732"/>
      <c r="B167" s="1704"/>
      <c r="C167" s="1713"/>
      <c r="D167" s="1721"/>
      <c r="E167" s="1729"/>
      <c r="F167" s="163" t="s">
        <v>626</v>
      </c>
    </row>
    <row r="168" spans="1:6" ht="19.5" customHeight="1" x14ac:dyDescent="0.15">
      <c r="A168" s="1732"/>
      <c r="B168" s="1704"/>
      <c r="C168" s="1713"/>
      <c r="D168" s="1721"/>
      <c r="E168" s="1729"/>
      <c r="F168" s="163" t="s">
        <v>625</v>
      </c>
    </row>
    <row r="169" spans="1:6" ht="19.5" customHeight="1" x14ac:dyDescent="0.15">
      <c r="A169" s="1732"/>
      <c r="B169" s="1704"/>
      <c r="C169" s="1713"/>
      <c r="D169" s="1721"/>
      <c r="E169" s="1729"/>
      <c r="F169" s="163" t="s">
        <v>624</v>
      </c>
    </row>
    <row r="170" spans="1:6" ht="19.5" customHeight="1" x14ac:dyDescent="0.15">
      <c r="A170" s="1732"/>
      <c r="B170" s="1704"/>
      <c r="C170" s="1713"/>
      <c r="D170" s="1721"/>
      <c r="E170" s="1729"/>
      <c r="F170" s="167" t="s">
        <v>623</v>
      </c>
    </row>
    <row r="171" spans="1:6" ht="19.5" customHeight="1" x14ac:dyDescent="0.15">
      <c r="A171" s="1732"/>
      <c r="B171" s="1704"/>
      <c r="C171" s="1713"/>
      <c r="D171" s="1721"/>
      <c r="E171" s="1729"/>
      <c r="F171" s="163" t="s">
        <v>622</v>
      </c>
    </row>
    <row r="172" spans="1:6" ht="19.5" customHeight="1" x14ac:dyDescent="0.15">
      <c r="A172" s="1732"/>
      <c r="B172" s="1704"/>
      <c r="C172" s="1713"/>
      <c r="D172" s="1722"/>
      <c r="E172" s="1682"/>
      <c r="F172" s="161" t="s">
        <v>604</v>
      </c>
    </row>
    <row r="173" spans="1:6" ht="19.5" customHeight="1" x14ac:dyDescent="0.15">
      <c r="A173" s="1732"/>
      <c r="B173" s="1704"/>
      <c r="C173" s="1713"/>
      <c r="D173" s="1692" t="s">
        <v>621</v>
      </c>
      <c r="E173" s="1681">
        <v>62</v>
      </c>
      <c r="F173" s="162" t="s">
        <v>620</v>
      </c>
    </row>
    <row r="174" spans="1:6" ht="19.5" customHeight="1" x14ac:dyDescent="0.15">
      <c r="A174" s="1732"/>
      <c r="B174" s="1704"/>
      <c r="C174" s="1713"/>
      <c r="D174" s="1708"/>
      <c r="E174" s="1729"/>
      <c r="F174" s="164" t="s">
        <v>619</v>
      </c>
    </row>
    <row r="175" spans="1:6" ht="19.5" customHeight="1" x14ac:dyDescent="0.15">
      <c r="A175" s="1732"/>
      <c r="B175" s="1704"/>
      <c r="C175" s="1713"/>
      <c r="D175" s="1708"/>
      <c r="E175" s="1729"/>
      <c r="F175" s="163" t="s">
        <v>618</v>
      </c>
    </row>
    <row r="176" spans="1:6" ht="19.5" customHeight="1" x14ac:dyDescent="0.15">
      <c r="A176" s="1732"/>
      <c r="B176" s="1704"/>
      <c r="C176" s="1713"/>
      <c r="D176" s="1693"/>
      <c r="E176" s="1682"/>
      <c r="F176" s="161" t="s">
        <v>601</v>
      </c>
    </row>
    <row r="177" spans="1:6" ht="19.5" customHeight="1" x14ac:dyDescent="0.15">
      <c r="A177" s="1732"/>
      <c r="B177" s="1704"/>
      <c r="C177" s="1733"/>
      <c r="D177" s="181" t="s">
        <v>1202</v>
      </c>
      <c r="E177" s="205">
        <v>103</v>
      </c>
      <c r="F177" s="174" t="s">
        <v>1202</v>
      </c>
    </row>
    <row r="178" spans="1:6" ht="19.5" customHeight="1" x14ac:dyDescent="0.15">
      <c r="A178" s="1732"/>
      <c r="B178" s="1704"/>
      <c r="C178" s="1733"/>
      <c r="D178" s="181" t="s">
        <v>1203</v>
      </c>
      <c r="E178" s="205">
        <v>104</v>
      </c>
      <c r="F178" s="174" t="s">
        <v>1203</v>
      </c>
    </row>
    <row r="179" spans="1:6" ht="19.5" customHeight="1" x14ac:dyDescent="0.15">
      <c r="A179" s="1732"/>
      <c r="B179" s="1704"/>
      <c r="C179" s="1733"/>
      <c r="D179" s="784" t="s">
        <v>1208</v>
      </c>
      <c r="E179" s="783">
        <v>107</v>
      </c>
      <c r="F179" s="165" t="s">
        <v>1210</v>
      </c>
    </row>
    <row r="180" spans="1:6" ht="19.5" customHeight="1" x14ac:dyDescent="0.15">
      <c r="A180" s="1732"/>
      <c r="B180" s="1704"/>
      <c r="C180" s="1665"/>
      <c r="D180" s="784" t="s">
        <v>1209</v>
      </c>
      <c r="E180" s="783">
        <v>108</v>
      </c>
      <c r="F180" s="165" t="s">
        <v>1211</v>
      </c>
    </row>
    <row r="181" spans="1:6" ht="19.5" customHeight="1" x14ac:dyDescent="0.15">
      <c r="A181" s="1732"/>
      <c r="B181" s="1704"/>
      <c r="C181" s="1677" t="s">
        <v>45</v>
      </c>
      <c r="D181" s="1720" t="s">
        <v>617</v>
      </c>
      <c r="E181" s="1681">
        <v>63</v>
      </c>
      <c r="F181" s="162" t="s">
        <v>616</v>
      </c>
    </row>
    <row r="182" spans="1:6" ht="19.5" customHeight="1" x14ac:dyDescent="0.15">
      <c r="A182" s="1732"/>
      <c r="B182" s="1704"/>
      <c r="C182" s="1713"/>
      <c r="D182" s="1721"/>
      <c r="E182" s="1729"/>
      <c r="F182" s="163" t="s">
        <v>615</v>
      </c>
    </row>
    <row r="183" spans="1:6" ht="19.5" customHeight="1" x14ac:dyDescent="0.15">
      <c r="A183" s="1732"/>
      <c r="B183" s="1704"/>
      <c r="C183" s="1713"/>
      <c r="D183" s="1722"/>
      <c r="E183" s="1682"/>
      <c r="F183" s="166" t="s">
        <v>614</v>
      </c>
    </row>
    <row r="184" spans="1:6" ht="19.5" customHeight="1" x14ac:dyDescent="0.15">
      <c r="A184" s="1732"/>
      <c r="B184" s="1704"/>
      <c r="C184" s="1713"/>
      <c r="D184" s="1720" t="s">
        <v>613</v>
      </c>
      <c r="E184" s="1681">
        <v>64</v>
      </c>
      <c r="F184" s="165" t="s">
        <v>612</v>
      </c>
    </row>
    <row r="185" spans="1:6" ht="19.5" customHeight="1" x14ac:dyDescent="0.15">
      <c r="A185" s="1732"/>
      <c r="B185" s="1704"/>
      <c r="C185" s="1713"/>
      <c r="D185" s="1721"/>
      <c r="E185" s="1729"/>
      <c r="F185" s="163" t="s">
        <v>611</v>
      </c>
    </row>
    <row r="186" spans="1:6" ht="19.5" customHeight="1" x14ac:dyDescent="0.15">
      <c r="A186" s="1732"/>
      <c r="B186" s="1704"/>
      <c r="C186" s="1678"/>
      <c r="D186" s="1722"/>
      <c r="E186" s="1682"/>
      <c r="F186" s="161" t="s">
        <v>610</v>
      </c>
    </row>
    <row r="187" spans="1:6" ht="19.5" customHeight="1" x14ac:dyDescent="0.15">
      <c r="A187" s="1732"/>
      <c r="B187" s="1704"/>
      <c r="C187" s="1677" t="s">
        <v>46</v>
      </c>
      <c r="D187" s="1720" t="s">
        <v>609</v>
      </c>
      <c r="E187" s="1681">
        <v>65</v>
      </c>
      <c r="F187" s="162" t="s">
        <v>608</v>
      </c>
    </row>
    <row r="188" spans="1:6" ht="19.5" customHeight="1" x14ac:dyDescent="0.15">
      <c r="A188" s="1732"/>
      <c r="B188" s="1704"/>
      <c r="C188" s="1713"/>
      <c r="D188" s="1721"/>
      <c r="E188" s="1729"/>
      <c r="F188" s="164" t="s">
        <v>607</v>
      </c>
    </row>
    <row r="189" spans="1:6" ht="19.5" customHeight="1" x14ac:dyDescent="0.15">
      <c r="A189" s="1732"/>
      <c r="B189" s="1704"/>
      <c r="C189" s="1713"/>
      <c r="D189" s="1721"/>
      <c r="E189" s="1729"/>
      <c r="F189" s="163" t="s">
        <v>606</v>
      </c>
    </row>
    <row r="190" spans="1:6" ht="19.5" customHeight="1" x14ac:dyDescent="0.15">
      <c r="A190" s="1732"/>
      <c r="B190" s="1704"/>
      <c r="C190" s="1713"/>
      <c r="D190" s="1721"/>
      <c r="E190" s="1729"/>
      <c r="F190" s="163" t="s">
        <v>605</v>
      </c>
    </row>
    <row r="191" spans="1:6" ht="19.5" customHeight="1" x14ac:dyDescent="0.15">
      <c r="A191" s="1732"/>
      <c r="B191" s="1704"/>
      <c r="C191" s="1713"/>
      <c r="D191" s="1722"/>
      <c r="E191" s="1682"/>
      <c r="F191" s="161" t="s">
        <v>604</v>
      </c>
    </row>
    <row r="192" spans="1:6" ht="19.5" customHeight="1" x14ac:dyDescent="0.15">
      <c r="A192" s="1732"/>
      <c r="B192" s="1704"/>
      <c r="C192" s="1713"/>
      <c r="D192" s="1720" t="s">
        <v>603</v>
      </c>
      <c r="E192" s="1681">
        <v>66</v>
      </c>
      <c r="F192" s="162" t="s">
        <v>602</v>
      </c>
    </row>
    <row r="193" spans="1:6" ht="19.5" customHeight="1" x14ac:dyDescent="0.15">
      <c r="A193" s="1732"/>
      <c r="B193" s="1710"/>
      <c r="C193" s="1678"/>
      <c r="D193" s="1722"/>
      <c r="E193" s="1682"/>
      <c r="F193" s="161" t="s">
        <v>601</v>
      </c>
    </row>
    <row r="194" spans="1:6" ht="19.5" customHeight="1" x14ac:dyDescent="0.15">
      <c r="A194" s="789"/>
      <c r="B194" s="790"/>
      <c r="C194" s="781" t="s">
        <v>285</v>
      </c>
      <c r="D194" s="176" t="s">
        <v>1200</v>
      </c>
      <c r="E194" s="205">
        <v>105</v>
      </c>
      <c r="F194" s="174" t="s">
        <v>1212</v>
      </c>
    </row>
    <row r="195" spans="1:6" ht="19.5" customHeight="1" x14ac:dyDescent="0.15">
      <c r="A195" s="789"/>
      <c r="B195" s="790"/>
      <c r="C195" s="782"/>
      <c r="D195" s="176" t="s">
        <v>1201</v>
      </c>
      <c r="E195" s="205">
        <v>106</v>
      </c>
      <c r="F195" s="174" t="s">
        <v>1213</v>
      </c>
    </row>
    <row r="198" spans="1:6" ht="18.75" x14ac:dyDescent="0.15">
      <c r="A198" s="160" t="s">
        <v>600</v>
      </c>
    </row>
  </sheetData>
  <mergeCells count="117">
    <mergeCell ref="F164:F165"/>
    <mergeCell ref="A166:A193"/>
    <mergeCell ref="B166:B193"/>
    <mergeCell ref="D166:D172"/>
    <mergeCell ref="E166:E172"/>
    <mergeCell ref="D173:D176"/>
    <mergeCell ref="E173:E176"/>
    <mergeCell ref="C181:C186"/>
    <mergeCell ref="D181:D183"/>
    <mergeCell ref="C166:C180"/>
    <mergeCell ref="A150:A160"/>
    <mergeCell ref="B150:C160"/>
    <mergeCell ref="E181:E183"/>
    <mergeCell ref="D184:D186"/>
    <mergeCell ref="E184:E186"/>
    <mergeCell ref="C187:C193"/>
    <mergeCell ref="D187:D191"/>
    <mergeCell ref="E187:E191"/>
    <mergeCell ref="D192:D193"/>
    <mergeCell ref="E192:E193"/>
    <mergeCell ref="E164:E165"/>
    <mergeCell ref="A164:A165"/>
    <mergeCell ref="B164:C164"/>
    <mergeCell ref="D164:D165"/>
    <mergeCell ref="E122:E124"/>
    <mergeCell ref="C71:C86"/>
    <mergeCell ref="A105:A106"/>
    <mergeCell ref="B105:C105"/>
    <mergeCell ref="D105:D106"/>
    <mergeCell ref="E105:E106"/>
    <mergeCell ref="E131:E132"/>
    <mergeCell ref="D134:D136"/>
    <mergeCell ref="E134:E136"/>
    <mergeCell ref="C111:C112"/>
    <mergeCell ref="C121:C130"/>
    <mergeCell ref="D71:D86"/>
    <mergeCell ref="E71:E86"/>
    <mergeCell ref="D87:D94"/>
    <mergeCell ref="E87:E94"/>
    <mergeCell ref="D95:D102"/>
    <mergeCell ref="E95:E102"/>
    <mergeCell ref="B149:C149"/>
    <mergeCell ref="F105:F106"/>
    <mergeCell ref="A107:A146"/>
    <mergeCell ref="B107:B113"/>
    <mergeCell ref="C108:C109"/>
    <mergeCell ref="D108:D109"/>
    <mergeCell ref="E108:E109"/>
    <mergeCell ref="D125:D129"/>
    <mergeCell ref="E125:E129"/>
    <mergeCell ref="C131:C136"/>
    <mergeCell ref="D131:D132"/>
    <mergeCell ref="D111:D112"/>
    <mergeCell ref="E111:E112"/>
    <mergeCell ref="C114:C120"/>
    <mergeCell ref="D116:D120"/>
    <mergeCell ref="E116:E120"/>
    <mergeCell ref="C137:C139"/>
    <mergeCell ref="D138:D139"/>
    <mergeCell ref="E138:E139"/>
    <mergeCell ref="B141:C146"/>
    <mergeCell ref="D141:D146"/>
    <mergeCell ref="E141:E146"/>
    <mergeCell ref="B114:B140"/>
    <mergeCell ref="D122:D124"/>
    <mergeCell ref="D58:D59"/>
    <mergeCell ref="E58:E59"/>
    <mergeCell ref="B61:C63"/>
    <mergeCell ref="D61:D63"/>
    <mergeCell ref="E61:E63"/>
    <mergeCell ref="B64:B102"/>
    <mergeCell ref="C64:C70"/>
    <mergeCell ref="D64:D70"/>
    <mergeCell ref="B52:B60"/>
    <mergeCell ref="C52:C59"/>
    <mergeCell ref="C87:C94"/>
    <mergeCell ref="C95:C102"/>
    <mergeCell ref="E64:E70"/>
    <mergeCell ref="A1:F1"/>
    <mergeCell ref="B8:C8"/>
    <mergeCell ref="A9:A37"/>
    <mergeCell ref="B9:B11"/>
    <mergeCell ref="C9:C10"/>
    <mergeCell ref="D9:D10"/>
    <mergeCell ref="E9:E10"/>
    <mergeCell ref="B12:C12"/>
    <mergeCell ref="B13:B37"/>
    <mergeCell ref="E18:E19"/>
    <mergeCell ref="D20:D21"/>
    <mergeCell ref="E20:E21"/>
    <mergeCell ref="D22:D24"/>
    <mergeCell ref="C18:C25"/>
    <mergeCell ref="C26:C29"/>
    <mergeCell ref="A41:A47"/>
    <mergeCell ref="B41:C47"/>
    <mergeCell ref="B51:C51"/>
    <mergeCell ref="A52:A102"/>
    <mergeCell ref="C36:C37"/>
    <mergeCell ref="D36:D37"/>
    <mergeCell ref="E36:E37"/>
    <mergeCell ref="D14:D15"/>
    <mergeCell ref="E14:E15"/>
    <mergeCell ref="D16:D17"/>
    <mergeCell ref="E16:E17"/>
    <mergeCell ref="D18:D19"/>
    <mergeCell ref="C13:C17"/>
    <mergeCell ref="E22:E24"/>
    <mergeCell ref="C30:C35"/>
    <mergeCell ref="D32:D35"/>
    <mergeCell ref="E32:E35"/>
    <mergeCell ref="D52:D53"/>
    <mergeCell ref="E52:E53"/>
    <mergeCell ref="D54:D55"/>
    <mergeCell ref="E54:E55"/>
    <mergeCell ref="D56:D57"/>
    <mergeCell ref="E56:E57"/>
    <mergeCell ref="B40:C40"/>
  </mergeCells>
  <phoneticPr fontId="5"/>
  <printOptions horizontalCentered="1"/>
  <pageMargins left="0.70866141732283472" right="0.70866141732283472" top="0.74803149606299213" bottom="0.74803149606299213" header="0.31496062992125984" footer="0.31496062992125984"/>
  <pageSetup paperSize="9" scale="49" fitToWidth="0" fitToHeight="0" orientation="landscape" r:id="rId1"/>
  <rowBreaks count="3" manualBreakCount="3">
    <brk id="48" max="5" man="1"/>
    <brk id="103" max="5" man="1"/>
    <brk id="1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942CA-830F-414E-8699-0342EBF67F91}">
  <sheetPr codeName="Sheet9"/>
  <dimension ref="A1:M27"/>
  <sheetViews>
    <sheetView showGridLines="0" view="pageBreakPreview" zoomScale="85" zoomScaleNormal="100" zoomScaleSheetLayoutView="85" workbookViewId="0">
      <selection activeCell="D9" sqref="D9"/>
    </sheetView>
  </sheetViews>
  <sheetFormatPr defaultColWidth="9" defaultRowHeight="18.75" x14ac:dyDescent="0.15"/>
  <cols>
    <col min="1" max="1" width="6.875" style="7" customWidth="1"/>
    <col min="2" max="2" width="8.25" style="7" customWidth="1"/>
    <col min="3" max="3" width="4.875" style="7" customWidth="1"/>
    <col min="4" max="4" width="8.25" style="7" customWidth="1"/>
    <col min="5" max="5" width="4.875" style="7" customWidth="1"/>
    <col min="6" max="6" width="8.25" style="7" customWidth="1"/>
    <col min="7" max="7" width="4.875" style="7" customWidth="1"/>
    <col min="8" max="8" width="8.25" style="7" customWidth="1"/>
    <col min="9" max="9" width="4.875" style="7" customWidth="1"/>
    <col min="10" max="10" width="8.25" style="7" customWidth="1"/>
    <col min="11" max="11" width="4.875" style="7" customWidth="1"/>
    <col min="12" max="12" width="8.25" style="7" customWidth="1"/>
    <col min="13" max="13" width="4.875" style="7" customWidth="1"/>
    <col min="14" max="16384" width="9" style="7"/>
  </cols>
  <sheetData>
    <row r="1" spans="1:13" ht="24" customHeight="1" x14ac:dyDescent="0.15">
      <c r="A1" s="836" t="s">
        <v>995</v>
      </c>
      <c r="B1" s="836"/>
      <c r="C1" s="836"/>
      <c r="D1" s="836"/>
      <c r="E1" s="836"/>
      <c r="F1" s="836"/>
      <c r="G1" s="836"/>
      <c r="H1" s="836"/>
      <c r="I1" s="836"/>
      <c r="J1" s="836"/>
      <c r="K1" s="836"/>
      <c r="L1" s="836"/>
      <c r="M1" s="836"/>
    </row>
    <row r="2" spans="1:13" ht="24" customHeight="1" x14ac:dyDescent="0.15">
      <c r="A2" s="833" t="s">
        <v>998</v>
      </c>
      <c r="B2" s="834"/>
      <c r="C2" s="834"/>
      <c r="D2" s="834"/>
      <c r="E2" s="834"/>
      <c r="F2" s="834"/>
      <c r="G2" s="834"/>
      <c r="H2" s="834"/>
      <c r="I2" s="834"/>
      <c r="J2" s="834"/>
      <c r="K2" s="834"/>
      <c r="L2" s="834"/>
      <c r="M2" s="834"/>
    </row>
    <row r="3" spans="1:13" ht="24" customHeight="1" x14ac:dyDescent="0.15">
      <c r="A3" s="834"/>
      <c r="B3" s="834"/>
      <c r="C3" s="834"/>
      <c r="D3" s="834"/>
      <c r="E3" s="834"/>
      <c r="F3" s="834"/>
      <c r="G3" s="834"/>
      <c r="H3" s="834"/>
      <c r="I3" s="834"/>
      <c r="J3" s="834"/>
      <c r="K3" s="834"/>
      <c r="L3" s="834"/>
      <c r="M3" s="834"/>
    </row>
    <row r="4" spans="1:13" ht="24" customHeight="1" x14ac:dyDescent="0.15">
      <c r="A4" s="835"/>
      <c r="B4" s="835"/>
      <c r="C4" s="835"/>
      <c r="D4" s="835"/>
      <c r="E4" s="835"/>
      <c r="F4" s="835"/>
      <c r="G4" s="835"/>
      <c r="H4" s="835"/>
      <c r="I4" s="835"/>
      <c r="J4" s="835"/>
      <c r="K4" s="835"/>
      <c r="L4" s="835"/>
      <c r="M4" s="835"/>
    </row>
    <row r="5" spans="1:13" ht="24" customHeight="1" x14ac:dyDescent="0.15">
      <c r="A5" s="837" t="s">
        <v>996</v>
      </c>
      <c r="B5" s="837"/>
      <c r="C5" s="837"/>
      <c r="D5" s="357"/>
      <c r="E5" s="357"/>
      <c r="F5" s="357"/>
      <c r="G5" s="357"/>
      <c r="H5" s="357"/>
      <c r="I5" s="357"/>
      <c r="J5" s="357"/>
      <c r="K5" s="357"/>
      <c r="L5" s="357"/>
      <c r="M5" s="357"/>
    </row>
    <row r="6" spans="1:13" x14ac:dyDescent="0.15">
      <c r="A6" s="843"/>
      <c r="B6" s="801" t="s">
        <v>992</v>
      </c>
      <c r="C6" s="842"/>
      <c r="D6" s="842"/>
      <c r="E6" s="842"/>
      <c r="F6" s="842"/>
      <c r="G6" s="802"/>
      <c r="H6" s="801" t="s">
        <v>993</v>
      </c>
      <c r="I6" s="842"/>
      <c r="J6" s="842"/>
      <c r="K6" s="842"/>
      <c r="L6" s="842"/>
      <c r="M6" s="802"/>
    </row>
    <row r="7" spans="1:13" ht="18.75" customHeight="1" x14ac:dyDescent="0.15">
      <c r="A7" s="844"/>
      <c r="B7" s="838" t="s">
        <v>989</v>
      </c>
      <c r="C7" s="839"/>
      <c r="D7" s="829" t="s">
        <v>990</v>
      </c>
      <c r="E7" s="830"/>
      <c r="F7" s="829" t="s">
        <v>991</v>
      </c>
      <c r="G7" s="830"/>
      <c r="H7" s="838" t="s">
        <v>989</v>
      </c>
      <c r="I7" s="839"/>
      <c r="J7" s="829" t="s">
        <v>990</v>
      </c>
      <c r="K7" s="830"/>
      <c r="L7" s="829" t="s">
        <v>991</v>
      </c>
      <c r="M7" s="830"/>
    </row>
    <row r="8" spans="1:13" x14ac:dyDescent="0.15">
      <c r="A8" s="845"/>
      <c r="B8" s="840"/>
      <c r="C8" s="841"/>
      <c r="D8" s="831"/>
      <c r="E8" s="832"/>
      <c r="F8" s="831"/>
      <c r="G8" s="832"/>
      <c r="H8" s="840"/>
      <c r="I8" s="841"/>
      <c r="J8" s="831"/>
      <c r="K8" s="832"/>
      <c r="L8" s="831"/>
      <c r="M8" s="832"/>
    </row>
    <row r="9" spans="1:13" ht="25.5" customHeight="1" x14ac:dyDescent="0.4">
      <c r="A9" s="117" t="s">
        <v>34</v>
      </c>
      <c r="B9" s="449">
        <v>3000</v>
      </c>
      <c r="C9" s="446" t="s">
        <v>65</v>
      </c>
      <c r="D9" s="449">
        <v>2400</v>
      </c>
      <c r="E9" s="446" t="s">
        <v>65</v>
      </c>
      <c r="F9" s="449">
        <v>4400</v>
      </c>
      <c r="G9" s="446" t="s">
        <v>65</v>
      </c>
      <c r="H9" s="449">
        <v>2300</v>
      </c>
      <c r="I9" s="446" t="s">
        <v>65</v>
      </c>
      <c r="J9" s="449">
        <v>1920</v>
      </c>
      <c r="K9" s="446" t="s">
        <v>65</v>
      </c>
      <c r="L9" s="449">
        <v>3400</v>
      </c>
      <c r="M9" s="446" t="s">
        <v>65</v>
      </c>
    </row>
    <row r="10" spans="1:13" ht="25.5" customHeight="1" x14ac:dyDescent="0.4">
      <c r="A10" s="117" t="s">
        <v>66</v>
      </c>
      <c r="B10" s="449">
        <v>2000</v>
      </c>
      <c r="C10" s="446" t="s">
        <v>65</v>
      </c>
      <c r="D10" s="449">
        <v>1440</v>
      </c>
      <c r="E10" s="446" t="s">
        <v>65</v>
      </c>
      <c r="F10" s="449">
        <v>2000</v>
      </c>
      <c r="G10" s="446" t="s">
        <v>65</v>
      </c>
      <c r="H10" s="449">
        <v>1000</v>
      </c>
      <c r="I10" s="446" t="s">
        <v>65</v>
      </c>
      <c r="J10" s="449">
        <v>480</v>
      </c>
      <c r="K10" s="446" t="s">
        <v>65</v>
      </c>
      <c r="L10" s="449">
        <v>600</v>
      </c>
      <c r="M10" s="446" t="s">
        <v>65</v>
      </c>
    </row>
    <row r="11" spans="1:13" ht="25.5" customHeight="1" x14ac:dyDescent="0.4">
      <c r="A11" s="117" t="s">
        <v>36</v>
      </c>
      <c r="B11" s="449">
        <v>250</v>
      </c>
      <c r="C11" s="446" t="s">
        <v>65</v>
      </c>
      <c r="D11" s="449">
        <v>240</v>
      </c>
      <c r="E11" s="446" t="s">
        <v>65</v>
      </c>
      <c r="F11" s="449">
        <v>400</v>
      </c>
      <c r="G11" s="446" t="s">
        <v>65</v>
      </c>
      <c r="H11" s="449">
        <v>130</v>
      </c>
      <c r="I11" s="446" t="s">
        <v>65</v>
      </c>
      <c r="J11" s="449">
        <v>120</v>
      </c>
      <c r="K11" s="446" t="s">
        <v>65</v>
      </c>
      <c r="L11" s="449">
        <v>400</v>
      </c>
      <c r="M11" s="446" t="s">
        <v>65</v>
      </c>
    </row>
    <row r="12" spans="1:13" ht="18.75" customHeight="1" x14ac:dyDescent="0.4">
      <c r="A12" s="3"/>
      <c r="B12" s="447"/>
      <c r="C12" s="448"/>
      <c r="D12" s="447"/>
      <c r="E12" s="448"/>
      <c r="F12" s="447"/>
      <c r="G12" s="448"/>
      <c r="H12" s="447"/>
      <c r="I12" s="448"/>
      <c r="J12" s="447"/>
      <c r="K12" s="448"/>
      <c r="L12" s="447"/>
      <c r="M12" s="448"/>
    </row>
    <row r="13" spans="1:13" ht="25.5" customHeight="1" x14ac:dyDescent="0.35">
      <c r="A13" s="825" t="s">
        <v>997</v>
      </c>
      <c r="B13" s="825"/>
      <c r="C13" s="825"/>
      <c r="D13" s="825"/>
      <c r="E13" s="825"/>
      <c r="F13" s="825"/>
      <c r="G13" s="825"/>
      <c r="H13" s="825"/>
      <c r="I13" s="825"/>
      <c r="J13" s="825"/>
      <c r="K13" s="825"/>
      <c r="L13" s="825"/>
      <c r="M13" s="448"/>
    </row>
    <row r="14" spans="1:13" ht="25.5" customHeight="1" x14ac:dyDescent="0.4">
      <c r="A14" s="117"/>
      <c r="B14" s="801" t="s">
        <v>992</v>
      </c>
      <c r="C14" s="802"/>
      <c r="D14" s="826" t="s">
        <v>993</v>
      </c>
      <c r="E14" s="827"/>
      <c r="F14" s="828"/>
      <c r="G14" s="828"/>
      <c r="H14" s="447"/>
      <c r="I14" s="448"/>
      <c r="J14" s="447"/>
      <c r="K14" s="448"/>
      <c r="L14" s="447"/>
      <c r="M14" s="448"/>
    </row>
    <row r="15" spans="1:13" ht="25.5" customHeight="1" x14ac:dyDescent="0.4">
      <c r="A15" s="117" t="s">
        <v>34</v>
      </c>
      <c r="B15" s="449">
        <v>400</v>
      </c>
      <c r="C15" s="446" t="s">
        <v>65</v>
      </c>
      <c r="D15" s="449">
        <v>320</v>
      </c>
      <c r="E15" s="446" t="s">
        <v>65</v>
      </c>
      <c r="F15" s="447"/>
      <c r="G15" s="448"/>
      <c r="H15" s="447"/>
      <c r="I15" s="448"/>
      <c r="J15" s="447"/>
      <c r="K15" s="448"/>
      <c r="L15" s="447"/>
      <c r="M15" s="448"/>
    </row>
    <row r="16" spans="1:13" x14ac:dyDescent="0.4">
      <c r="A16" s="117" t="s">
        <v>66</v>
      </c>
      <c r="B16" s="449">
        <v>240</v>
      </c>
      <c r="C16" s="446" t="s">
        <v>65</v>
      </c>
      <c r="D16" s="449">
        <v>80</v>
      </c>
      <c r="E16" s="446" t="s">
        <v>65</v>
      </c>
      <c r="F16" s="447"/>
      <c r="G16" s="448"/>
    </row>
    <row r="17" spans="1:12" x14ac:dyDescent="0.4">
      <c r="A17" s="117" t="s">
        <v>36</v>
      </c>
      <c r="B17" s="449">
        <v>40</v>
      </c>
      <c r="C17" s="446" t="s">
        <v>65</v>
      </c>
      <c r="D17" s="449">
        <v>20</v>
      </c>
      <c r="E17" s="446" t="s">
        <v>65</v>
      </c>
      <c r="F17" s="447"/>
      <c r="G17" s="448"/>
    </row>
    <row r="19" spans="1:12" ht="19.5" x14ac:dyDescent="0.15">
      <c r="A19" s="825" t="s">
        <v>999</v>
      </c>
      <c r="B19" s="825"/>
      <c r="C19" s="825"/>
      <c r="D19" s="825"/>
      <c r="E19" s="825"/>
      <c r="F19" s="825"/>
      <c r="G19" s="825"/>
      <c r="H19" s="825"/>
      <c r="I19" s="825"/>
    </row>
    <row r="20" spans="1:12" x14ac:dyDescent="0.4">
      <c r="A20" s="117"/>
      <c r="B20" s="801" t="s">
        <v>992</v>
      </c>
      <c r="C20" s="802"/>
      <c r="D20" s="826" t="s">
        <v>993</v>
      </c>
      <c r="E20" s="827"/>
      <c r="F20" s="828"/>
      <c r="G20" s="828"/>
      <c r="H20" s="447"/>
      <c r="I20" s="448"/>
    </row>
    <row r="21" spans="1:12" x14ac:dyDescent="0.4">
      <c r="A21" s="117" t="s">
        <v>34</v>
      </c>
      <c r="B21" s="449">
        <v>400</v>
      </c>
      <c r="C21" s="446" t="s">
        <v>65</v>
      </c>
      <c r="D21" s="449">
        <v>320</v>
      </c>
      <c r="E21" s="446" t="s">
        <v>65</v>
      </c>
      <c r="F21" s="447"/>
      <c r="G21" s="448"/>
      <c r="H21" s="447"/>
      <c r="I21" s="448"/>
    </row>
    <row r="22" spans="1:12" x14ac:dyDescent="0.4">
      <c r="A22" s="117" t="s">
        <v>66</v>
      </c>
      <c r="B22" s="449">
        <v>240</v>
      </c>
      <c r="C22" s="446" t="s">
        <v>65</v>
      </c>
      <c r="D22" s="449">
        <v>80</v>
      </c>
      <c r="E22" s="446" t="s">
        <v>65</v>
      </c>
      <c r="F22" s="447"/>
      <c r="G22" s="448"/>
    </row>
    <row r="23" spans="1:12" x14ac:dyDescent="0.4">
      <c r="A23" s="117" t="s">
        <v>36</v>
      </c>
      <c r="B23" s="449">
        <v>40</v>
      </c>
      <c r="C23" s="446" t="s">
        <v>65</v>
      </c>
      <c r="D23" s="449">
        <v>20</v>
      </c>
      <c r="E23" s="446" t="s">
        <v>65</v>
      </c>
      <c r="F23" s="447"/>
      <c r="G23" s="448"/>
    </row>
    <row r="24" spans="1:12" x14ac:dyDescent="0.4">
      <c r="A24" s="3"/>
      <c r="B24" s="447"/>
      <c r="C24" s="448"/>
      <c r="D24" s="447"/>
      <c r="E24" s="448"/>
      <c r="F24" s="447"/>
      <c r="G24" s="448"/>
    </row>
    <row r="25" spans="1:12" ht="19.5" customHeight="1" x14ac:dyDescent="0.15">
      <c r="A25" s="825" t="s">
        <v>1000</v>
      </c>
      <c r="B25" s="825"/>
      <c r="C25" s="825"/>
      <c r="D25" s="825"/>
      <c r="E25" s="825"/>
      <c r="F25" s="825"/>
      <c r="G25" s="825"/>
      <c r="H25" s="825"/>
      <c r="I25" s="825"/>
      <c r="J25" s="825"/>
      <c r="K25" s="825"/>
      <c r="L25" s="825"/>
    </row>
    <row r="26" spans="1:12" x14ac:dyDescent="0.15">
      <c r="A26" s="117"/>
      <c r="B26" s="801" t="s">
        <v>992</v>
      </c>
      <c r="C26" s="802"/>
      <c r="D26" s="826" t="s">
        <v>993</v>
      </c>
      <c r="E26" s="827"/>
    </row>
    <row r="27" spans="1:12" x14ac:dyDescent="0.4">
      <c r="A27" s="117" t="s">
        <v>34</v>
      </c>
      <c r="B27" s="449">
        <v>400</v>
      </c>
      <c r="C27" s="446" t="s">
        <v>65</v>
      </c>
      <c r="D27" s="449">
        <v>320</v>
      </c>
      <c r="E27" s="446" t="s">
        <v>65</v>
      </c>
    </row>
  </sheetData>
  <sheetProtection selectLockedCells="1"/>
  <mergeCells count="23">
    <mergeCell ref="J7:K8"/>
    <mergeCell ref="L7:M8"/>
    <mergeCell ref="A2:M4"/>
    <mergeCell ref="A1:M1"/>
    <mergeCell ref="A5:C5"/>
    <mergeCell ref="B7:C8"/>
    <mergeCell ref="D7:E8"/>
    <mergeCell ref="F7:G8"/>
    <mergeCell ref="B6:G6"/>
    <mergeCell ref="A6:A8"/>
    <mergeCell ref="H6:M6"/>
    <mergeCell ref="H7:I8"/>
    <mergeCell ref="A13:L13"/>
    <mergeCell ref="B26:C26"/>
    <mergeCell ref="D26:E26"/>
    <mergeCell ref="A25:L25"/>
    <mergeCell ref="B14:C14"/>
    <mergeCell ref="D14:E14"/>
    <mergeCell ref="F14:G14"/>
    <mergeCell ref="A19:I19"/>
    <mergeCell ref="B20:C20"/>
    <mergeCell ref="D20:E20"/>
    <mergeCell ref="F20:G20"/>
  </mergeCells>
  <phoneticPr fontId="5"/>
  <pageMargins left="0.70866141732283472" right="0.70866141732283472" top="0.74803149606299213" bottom="0.74803149606299213"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FBFA-BA0A-4344-BC27-168B574FB29F}">
  <sheetPr codeName="Sheet2"/>
  <dimension ref="A1:IW40"/>
  <sheetViews>
    <sheetView showGridLines="0" view="pageBreakPreview" zoomScale="85" zoomScaleNormal="100" zoomScaleSheetLayoutView="85" workbookViewId="0">
      <selection activeCell="B13" sqref="B13:G13"/>
    </sheetView>
  </sheetViews>
  <sheetFormatPr defaultColWidth="9" defaultRowHeight="18.75" x14ac:dyDescent="0.15"/>
  <cols>
    <col min="1" max="2" width="2.875" style="7" customWidth="1"/>
    <col min="3" max="3" width="13" style="7" customWidth="1"/>
    <col min="4" max="4" width="13.875" style="7" customWidth="1"/>
    <col min="5" max="5" width="54.125" style="7" customWidth="1"/>
    <col min="6" max="6" width="2.625" style="7" customWidth="1"/>
    <col min="7" max="7" width="5.875" style="7" customWidth="1"/>
    <col min="8" max="16384" width="9" style="7"/>
  </cols>
  <sheetData>
    <row r="1" spans="1:257" ht="24" customHeight="1" x14ac:dyDescent="0.15">
      <c r="A1" s="450" t="s">
        <v>520</v>
      </c>
      <c r="B1" s="118"/>
      <c r="C1" s="118"/>
      <c r="D1" s="118"/>
      <c r="E1" s="118"/>
      <c r="F1" s="118"/>
    </row>
    <row r="2" spans="1:257" ht="36.75" customHeight="1" x14ac:dyDescent="0.15">
      <c r="B2" s="846" t="s">
        <v>519</v>
      </c>
      <c r="C2" s="846"/>
      <c r="D2" s="846"/>
      <c r="E2" s="846"/>
    </row>
    <row r="3" spans="1:257" ht="40.5" customHeight="1" x14ac:dyDescent="0.15">
      <c r="B3" s="846" t="s">
        <v>518</v>
      </c>
      <c r="C3" s="846"/>
      <c r="D3" s="846"/>
      <c r="E3" s="846"/>
    </row>
    <row r="4" spans="1:257" ht="23.25" customHeight="1" x14ac:dyDescent="0.15">
      <c r="A4" s="450" t="s">
        <v>501</v>
      </c>
      <c r="B4" s="305"/>
      <c r="C4" s="118"/>
      <c r="D4" s="305"/>
      <c r="E4" s="305"/>
      <c r="F4" s="118"/>
      <c r="G4" s="118"/>
      <c r="H4" s="118"/>
      <c r="I4" s="793"/>
      <c r="J4" s="793"/>
      <c r="K4" s="793"/>
      <c r="L4" s="793"/>
      <c r="M4" s="793"/>
      <c r="N4" s="793"/>
      <c r="O4" s="793"/>
      <c r="P4" s="793"/>
      <c r="Q4" s="793"/>
      <c r="R4" s="793"/>
      <c r="S4" s="793"/>
      <c r="T4" s="793"/>
      <c r="U4" s="793"/>
      <c r="V4" s="793"/>
      <c r="W4" s="793"/>
      <c r="X4" s="793"/>
      <c r="Y4" s="793"/>
      <c r="Z4" s="793"/>
      <c r="AA4" s="793"/>
      <c r="AB4" s="793"/>
      <c r="AC4" s="793"/>
      <c r="AD4" s="793"/>
      <c r="AE4" s="793"/>
      <c r="AF4" s="793"/>
      <c r="AG4" s="793"/>
      <c r="AH4" s="793"/>
      <c r="AI4" s="793"/>
      <c r="AJ4" s="793"/>
      <c r="AK4" s="793"/>
      <c r="AL4" s="793"/>
      <c r="AM4" s="793"/>
      <c r="AN4" s="793"/>
      <c r="AO4" s="793"/>
      <c r="AP4" s="793"/>
      <c r="AQ4" s="793"/>
      <c r="AR4" s="793"/>
      <c r="AS4" s="793"/>
      <c r="AT4" s="793"/>
      <c r="AU4" s="793"/>
      <c r="AV4" s="793"/>
      <c r="AW4" s="793"/>
      <c r="AX4" s="793"/>
      <c r="AY4" s="793"/>
      <c r="AZ4" s="793"/>
      <c r="BA4" s="793"/>
      <c r="BB4" s="793"/>
      <c r="BC4" s="793"/>
      <c r="BD4" s="793"/>
      <c r="BE4" s="793"/>
      <c r="BF4" s="793"/>
      <c r="BG4" s="793"/>
      <c r="BH4" s="793"/>
      <c r="BI4" s="793"/>
      <c r="BJ4" s="793"/>
      <c r="BK4" s="793"/>
      <c r="BL4" s="793"/>
      <c r="BM4" s="793"/>
      <c r="BN4" s="793"/>
      <c r="BO4" s="793"/>
      <c r="BP4" s="793"/>
      <c r="BQ4" s="793"/>
      <c r="BR4" s="793"/>
      <c r="BS4" s="793"/>
      <c r="BT4" s="793"/>
      <c r="BU4" s="793"/>
      <c r="BV4" s="793"/>
      <c r="BW4" s="793"/>
      <c r="BX4" s="793"/>
      <c r="BY4" s="793"/>
      <c r="BZ4" s="793"/>
      <c r="CA4" s="793"/>
      <c r="CB4" s="793"/>
      <c r="CC4" s="793"/>
      <c r="CD4" s="793"/>
      <c r="CE4" s="793"/>
      <c r="CF4" s="793"/>
      <c r="CG4" s="793"/>
      <c r="CH4" s="793"/>
      <c r="CI4" s="793"/>
      <c r="CJ4" s="793"/>
      <c r="CK4" s="793"/>
      <c r="CL4" s="793"/>
      <c r="CM4" s="793"/>
      <c r="CN4" s="793"/>
      <c r="CO4" s="793"/>
      <c r="CP4" s="793"/>
      <c r="CQ4" s="793"/>
      <c r="CR4" s="793"/>
      <c r="CS4" s="793"/>
      <c r="CT4" s="793"/>
      <c r="CU4" s="793"/>
      <c r="CV4" s="793"/>
      <c r="CW4" s="793"/>
      <c r="CX4" s="793"/>
      <c r="CY4" s="793"/>
      <c r="CZ4" s="793"/>
      <c r="DA4" s="793"/>
      <c r="DB4" s="793"/>
      <c r="DC4" s="793"/>
      <c r="DD4" s="793"/>
      <c r="DE4" s="793"/>
      <c r="DF4" s="793"/>
      <c r="DG4" s="793"/>
      <c r="DH4" s="793"/>
      <c r="DI4" s="793"/>
      <c r="DJ4" s="793"/>
      <c r="DK4" s="793"/>
      <c r="DL4" s="793"/>
      <c r="DM4" s="793"/>
      <c r="DN4" s="793"/>
      <c r="DO4" s="793"/>
      <c r="DP4" s="793"/>
      <c r="DQ4" s="793"/>
      <c r="DR4" s="793"/>
      <c r="DS4" s="793"/>
      <c r="DT4" s="793"/>
      <c r="DU4" s="793"/>
      <c r="DV4" s="793"/>
      <c r="DW4" s="793"/>
      <c r="DX4" s="793"/>
      <c r="DY4" s="793"/>
      <c r="DZ4" s="793"/>
      <c r="EA4" s="793"/>
      <c r="EB4" s="793"/>
      <c r="EC4" s="793"/>
      <c r="ED4" s="793"/>
      <c r="EE4" s="793"/>
      <c r="EF4" s="793"/>
      <c r="EG4" s="793"/>
      <c r="EH4" s="793"/>
      <c r="EI4" s="793"/>
      <c r="EJ4" s="793"/>
      <c r="EK4" s="793"/>
      <c r="EL4" s="793"/>
      <c r="EM4" s="793"/>
      <c r="EN4" s="793"/>
      <c r="EO4" s="793"/>
      <c r="EP4" s="793"/>
      <c r="EQ4" s="793"/>
      <c r="ER4" s="793"/>
      <c r="ES4" s="793"/>
      <c r="ET4" s="793"/>
      <c r="EU4" s="793"/>
      <c r="EV4" s="793"/>
      <c r="EW4" s="793"/>
      <c r="EX4" s="793"/>
      <c r="EY4" s="793"/>
      <c r="EZ4" s="793"/>
      <c r="FA4" s="793"/>
      <c r="FB4" s="793"/>
      <c r="FC4" s="793"/>
      <c r="FD4" s="793"/>
      <c r="FE4" s="793"/>
      <c r="FF4" s="793"/>
      <c r="FG4" s="793"/>
      <c r="FH4" s="793"/>
      <c r="FI4" s="793"/>
      <c r="FJ4" s="793"/>
      <c r="FK4" s="793"/>
      <c r="FL4" s="793"/>
      <c r="FM4" s="793"/>
      <c r="FN4" s="793"/>
      <c r="FO4" s="793"/>
      <c r="FP4" s="793"/>
      <c r="FQ4" s="793"/>
      <c r="FR4" s="793"/>
      <c r="FS4" s="793"/>
      <c r="FT4" s="793"/>
      <c r="FU4" s="793"/>
      <c r="FV4" s="793"/>
      <c r="FW4" s="793"/>
      <c r="FX4" s="793"/>
      <c r="FY4" s="793"/>
      <c r="FZ4" s="793"/>
      <c r="GA4" s="793"/>
      <c r="GB4" s="793"/>
      <c r="GC4" s="793"/>
      <c r="GD4" s="793"/>
      <c r="GE4" s="793"/>
      <c r="GF4" s="793"/>
      <c r="GG4" s="793"/>
      <c r="GH4" s="793"/>
      <c r="GI4" s="793"/>
      <c r="GJ4" s="793"/>
      <c r="GK4" s="793"/>
      <c r="GL4" s="793"/>
      <c r="GM4" s="793"/>
      <c r="GN4" s="793"/>
      <c r="GO4" s="793"/>
      <c r="GP4" s="793"/>
      <c r="GQ4" s="793"/>
      <c r="GR4" s="793"/>
      <c r="GS4" s="793"/>
      <c r="GT4" s="793"/>
      <c r="GU4" s="793"/>
      <c r="GV4" s="793"/>
      <c r="GW4" s="793"/>
      <c r="GX4" s="793"/>
      <c r="GY4" s="793"/>
      <c r="GZ4" s="793"/>
      <c r="HA4" s="793"/>
      <c r="HB4" s="793"/>
      <c r="HC4" s="793"/>
      <c r="HD4" s="793"/>
      <c r="HE4" s="793"/>
      <c r="HF4" s="793"/>
      <c r="HG4" s="793"/>
      <c r="HH4" s="793"/>
      <c r="HI4" s="793"/>
      <c r="HJ4" s="793"/>
      <c r="HK4" s="793"/>
      <c r="HL4" s="793"/>
      <c r="HM4" s="793"/>
      <c r="HN4" s="793"/>
      <c r="HO4" s="793"/>
      <c r="HP4" s="793"/>
      <c r="HQ4" s="793"/>
      <c r="HR4" s="793"/>
      <c r="HS4" s="793"/>
      <c r="HT4" s="793"/>
      <c r="HU4" s="793"/>
      <c r="HV4" s="793"/>
      <c r="HW4" s="793"/>
      <c r="HX4" s="793"/>
      <c r="HY4" s="793"/>
      <c r="HZ4" s="793"/>
      <c r="IA4" s="793"/>
      <c r="IB4" s="793"/>
      <c r="IC4" s="793"/>
      <c r="ID4" s="793"/>
      <c r="IE4" s="793"/>
      <c r="IF4" s="793"/>
      <c r="IG4" s="793"/>
      <c r="IH4" s="793"/>
      <c r="II4" s="793"/>
      <c r="IJ4" s="793"/>
      <c r="IK4" s="793"/>
      <c r="IL4" s="793"/>
      <c r="IM4" s="793"/>
      <c r="IN4" s="793"/>
      <c r="IO4" s="793"/>
      <c r="IP4" s="793"/>
      <c r="IQ4" s="793"/>
      <c r="IR4" s="793"/>
      <c r="IS4" s="793"/>
      <c r="IT4" s="793"/>
      <c r="IU4" s="793"/>
      <c r="IV4" s="793"/>
      <c r="IW4" s="793"/>
    </row>
    <row r="5" spans="1:257" ht="25.5" customHeight="1" x14ac:dyDescent="0.15">
      <c r="A5" s="119" t="s">
        <v>500</v>
      </c>
    </row>
    <row r="6" spans="1:257" ht="25.5" customHeight="1" x14ac:dyDescent="0.15">
      <c r="B6" s="791" t="s">
        <v>458</v>
      </c>
      <c r="C6" s="792"/>
      <c r="D6" s="330" t="s">
        <v>457</v>
      </c>
      <c r="E6" s="330" t="s">
        <v>475</v>
      </c>
    </row>
    <row r="7" spans="1:257" ht="36" customHeight="1" x14ac:dyDescent="0.15">
      <c r="B7" s="451" t="s">
        <v>499</v>
      </c>
      <c r="C7" s="451"/>
      <c r="D7" s="451" t="s">
        <v>468</v>
      </c>
      <c r="E7" s="452" t="s">
        <v>498</v>
      </c>
    </row>
    <row r="8" spans="1:257" ht="36" customHeight="1" x14ac:dyDescent="0.15">
      <c r="B8" s="451" t="s">
        <v>497</v>
      </c>
      <c r="C8" s="451"/>
      <c r="D8" s="451" t="s">
        <v>468</v>
      </c>
      <c r="E8" s="452" t="s">
        <v>496</v>
      </c>
    </row>
    <row r="9" spans="1:257" ht="36" customHeight="1" x14ac:dyDescent="0.15">
      <c r="B9" s="453" t="s">
        <v>495</v>
      </c>
      <c r="C9" s="451"/>
      <c r="D9" s="451" t="s">
        <v>468</v>
      </c>
      <c r="E9" s="452" t="s">
        <v>494</v>
      </c>
    </row>
    <row r="10" spans="1:257" ht="36" customHeight="1" x14ac:dyDescent="0.15">
      <c r="A10" s="319"/>
      <c r="B10" s="454"/>
      <c r="C10" s="455" t="s">
        <v>493</v>
      </c>
      <c r="D10" s="453" t="s">
        <v>468</v>
      </c>
      <c r="E10" s="456" t="s">
        <v>492</v>
      </c>
    </row>
    <row r="11" spans="1:257" x14ac:dyDescent="0.15">
      <c r="A11" s="319"/>
      <c r="B11" s="454"/>
      <c r="C11" s="457" t="s">
        <v>517</v>
      </c>
      <c r="D11" s="458" t="s">
        <v>465</v>
      </c>
      <c r="E11" s="459" t="s">
        <v>516</v>
      </c>
    </row>
    <row r="12" spans="1:257" ht="29.1" customHeight="1" x14ac:dyDescent="0.15">
      <c r="A12" s="319"/>
      <c r="B12" s="454"/>
      <c r="C12" s="460" t="s">
        <v>489</v>
      </c>
      <c r="D12" s="451" t="s">
        <v>468</v>
      </c>
      <c r="E12" s="452" t="s">
        <v>488</v>
      </c>
    </row>
    <row r="13" spans="1:257" ht="29.1" customHeight="1" x14ac:dyDescent="0.15">
      <c r="A13" s="319"/>
      <c r="B13" s="454"/>
      <c r="C13" s="325" t="s">
        <v>487</v>
      </c>
      <c r="D13" s="318" t="s">
        <v>465</v>
      </c>
      <c r="E13" s="317" t="s">
        <v>486</v>
      </c>
    </row>
    <row r="14" spans="1:257" ht="29.1" customHeight="1" x14ac:dyDescent="0.15">
      <c r="A14" s="319"/>
      <c r="B14" s="461"/>
      <c r="C14" s="460" t="s">
        <v>221</v>
      </c>
      <c r="D14" s="861" t="s">
        <v>485</v>
      </c>
      <c r="E14" s="452" t="s">
        <v>484</v>
      </c>
    </row>
    <row r="15" spans="1:257" ht="29.1" customHeight="1" x14ac:dyDescent="0.15">
      <c r="B15" s="462" t="s">
        <v>478</v>
      </c>
      <c r="C15" s="462"/>
      <c r="D15" s="862"/>
      <c r="E15" s="463" t="s">
        <v>483</v>
      </c>
    </row>
    <row r="16" spans="1:257" ht="29.1" customHeight="1" x14ac:dyDescent="0.15">
      <c r="B16" s="863" t="s">
        <v>482</v>
      </c>
      <c r="C16" s="864"/>
      <c r="D16" s="451" t="s">
        <v>465</v>
      </c>
      <c r="E16" s="452" t="s">
        <v>481</v>
      </c>
    </row>
    <row r="17" spans="1:5" ht="29.1" customHeight="1" x14ac:dyDescent="0.15">
      <c r="B17" s="857" t="s">
        <v>480</v>
      </c>
      <c r="C17" s="858"/>
      <c r="D17" s="451" t="s">
        <v>465</v>
      </c>
      <c r="E17" s="452" t="s">
        <v>479</v>
      </c>
    </row>
    <row r="18" spans="1:5" ht="29.1" customHeight="1" x14ac:dyDescent="0.15">
      <c r="B18" s="847" t="s">
        <v>1122</v>
      </c>
      <c r="C18" s="848"/>
      <c r="D18" s="851" t="s">
        <v>468</v>
      </c>
      <c r="E18" s="853" t="s">
        <v>1127</v>
      </c>
    </row>
    <row r="19" spans="1:5" ht="29.1" customHeight="1" x14ac:dyDescent="0.15">
      <c r="B19" s="849"/>
      <c r="C19" s="850"/>
      <c r="D19" s="852"/>
      <c r="E19" s="854"/>
    </row>
    <row r="20" spans="1:5" ht="29.1" customHeight="1" x14ac:dyDescent="0.15">
      <c r="B20" s="464" t="s">
        <v>478</v>
      </c>
      <c r="C20" s="464"/>
      <c r="D20" s="464" t="s">
        <v>468</v>
      </c>
      <c r="E20" s="465" t="s">
        <v>477</v>
      </c>
    </row>
    <row r="21" spans="1:5" ht="6" customHeight="1" x14ac:dyDescent="0.15"/>
    <row r="22" spans="1:5" ht="17.25" customHeight="1" x14ac:dyDescent="0.15">
      <c r="A22" s="119" t="s">
        <v>476</v>
      </c>
    </row>
    <row r="23" spans="1:5" ht="24.75" customHeight="1" x14ac:dyDescent="0.15">
      <c r="B23" s="859" t="s">
        <v>458</v>
      </c>
      <c r="C23" s="860"/>
      <c r="D23" s="466" t="s">
        <v>457</v>
      </c>
      <c r="E23" s="466" t="s">
        <v>475</v>
      </c>
    </row>
    <row r="24" spans="1:5" ht="33" customHeight="1" x14ac:dyDescent="0.15">
      <c r="B24" s="460" t="s">
        <v>474</v>
      </c>
      <c r="C24" s="460"/>
      <c r="D24" s="451" t="s">
        <v>473</v>
      </c>
      <c r="E24" s="452" t="s">
        <v>472</v>
      </c>
    </row>
    <row r="25" spans="1:5" ht="24.75" customHeight="1" x14ac:dyDescent="0.15">
      <c r="B25" s="460" t="s">
        <v>471</v>
      </c>
      <c r="C25" s="460"/>
      <c r="D25" s="451" t="s">
        <v>468</v>
      </c>
      <c r="E25" s="451" t="s">
        <v>470</v>
      </c>
    </row>
    <row r="26" spans="1:5" ht="24.75" customHeight="1" x14ac:dyDescent="0.15">
      <c r="B26" s="444" t="s">
        <v>469</v>
      </c>
      <c r="C26" s="325"/>
      <c r="D26" s="315" t="s">
        <v>468</v>
      </c>
      <c r="E26" s="315" t="s">
        <v>467</v>
      </c>
    </row>
    <row r="27" spans="1:5" ht="24.75" customHeight="1" x14ac:dyDescent="0.15">
      <c r="B27" s="819"/>
      <c r="C27" s="815" t="s">
        <v>1123</v>
      </c>
      <c r="D27" s="809" t="s">
        <v>465</v>
      </c>
      <c r="E27" s="809" t="s">
        <v>1130</v>
      </c>
    </row>
    <row r="28" spans="1:5" ht="24.75" customHeight="1" x14ac:dyDescent="0.15">
      <c r="B28" s="819"/>
      <c r="C28" s="810"/>
      <c r="D28" s="810"/>
      <c r="E28" s="810"/>
    </row>
    <row r="29" spans="1:5" ht="24.75" customHeight="1" x14ac:dyDescent="0.15">
      <c r="B29" s="819"/>
      <c r="C29" s="821" t="s">
        <v>466</v>
      </c>
      <c r="D29" s="809" t="s">
        <v>465</v>
      </c>
      <c r="E29" s="817" t="s">
        <v>1129</v>
      </c>
    </row>
    <row r="30" spans="1:5" ht="24.75" customHeight="1" x14ac:dyDescent="0.15">
      <c r="B30" s="820"/>
      <c r="C30" s="822"/>
      <c r="D30" s="810"/>
      <c r="E30" s="818"/>
    </row>
    <row r="31" spans="1:5" ht="24.75" customHeight="1" x14ac:dyDescent="0.15">
      <c r="B31" s="811" t="s">
        <v>1122</v>
      </c>
      <c r="C31" s="812"/>
      <c r="D31" s="809" t="s">
        <v>468</v>
      </c>
      <c r="E31" s="815" t="s">
        <v>1128</v>
      </c>
    </row>
    <row r="32" spans="1:5" ht="24.75" customHeight="1" x14ac:dyDescent="0.15">
      <c r="B32" s="813"/>
      <c r="C32" s="814"/>
      <c r="D32" s="810"/>
      <c r="E32" s="816"/>
    </row>
    <row r="33" spans="1:5" ht="24.75" customHeight="1" x14ac:dyDescent="0.15">
      <c r="B33" s="328" t="s">
        <v>478</v>
      </c>
      <c r="C33" s="328"/>
      <c r="D33" s="328" t="s">
        <v>473</v>
      </c>
      <c r="E33" s="327" t="s">
        <v>1125</v>
      </c>
    </row>
    <row r="34" spans="1:5" ht="24.75" customHeight="1" x14ac:dyDescent="0.15">
      <c r="B34" s="328" t="s">
        <v>478</v>
      </c>
      <c r="C34" s="328"/>
      <c r="D34" s="328" t="s">
        <v>473</v>
      </c>
      <c r="E34" s="327" t="s">
        <v>1131</v>
      </c>
    </row>
    <row r="35" spans="1:5" ht="24.75" customHeight="1" x14ac:dyDescent="0.15">
      <c r="B35" s="328" t="s">
        <v>478</v>
      </c>
      <c r="C35" s="328"/>
      <c r="D35" s="328" t="s">
        <v>473</v>
      </c>
      <c r="E35" s="327" t="s">
        <v>1124</v>
      </c>
    </row>
    <row r="36" spans="1:5" ht="4.5" customHeight="1" x14ac:dyDescent="0.15"/>
    <row r="37" spans="1:5" ht="19.5" x14ac:dyDescent="0.15">
      <c r="A37" s="119" t="s">
        <v>464</v>
      </c>
    </row>
    <row r="38" spans="1:5" ht="23.25" customHeight="1" x14ac:dyDescent="0.15">
      <c r="B38" s="859" t="s">
        <v>458</v>
      </c>
      <c r="C38" s="860"/>
      <c r="D38" s="466" t="s">
        <v>457</v>
      </c>
      <c r="E38" s="466" t="s">
        <v>178</v>
      </c>
    </row>
    <row r="39" spans="1:5" ht="24.75" customHeight="1" x14ac:dyDescent="0.15">
      <c r="B39" s="855" t="s">
        <v>463</v>
      </c>
      <c r="C39" s="856"/>
      <c r="D39" s="467"/>
      <c r="E39" s="451" t="s">
        <v>462</v>
      </c>
    </row>
    <row r="40" spans="1:5" ht="24.75" customHeight="1" x14ac:dyDescent="0.15">
      <c r="B40" s="451" t="s">
        <v>461</v>
      </c>
      <c r="C40" s="451"/>
      <c r="D40" s="467"/>
      <c r="E40" s="451" t="s">
        <v>460</v>
      </c>
    </row>
  </sheetData>
  <sheetProtection selectLockedCells="1"/>
  <mergeCells count="105">
    <mergeCell ref="B3:E3"/>
    <mergeCell ref="B39:C39"/>
    <mergeCell ref="AV4:AX4"/>
    <mergeCell ref="I4:K4"/>
    <mergeCell ref="L4:N4"/>
    <mergeCell ref="O4:Q4"/>
    <mergeCell ref="R4:T4"/>
    <mergeCell ref="U4:W4"/>
    <mergeCell ref="X4:Z4"/>
    <mergeCell ref="AA4:AC4"/>
    <mergeCell ref="B17:C17"/>
    <mergeCell ref="B23:C23"/>
    <mergeCell ref="B38:C38"/>
    <mergeCell ref="B6:C6"/>
    <mergeCell ref="D14:D15"/>
    <mergeCell ref="B16:C16"/>
    <mergeCell ref="B31:C32"/>
    <mergeCell ref="D31:D32"/>
    <mergeCell ref="E31:E32"/>
    <mergeCell ref="B27:B30"/>
    <mergeCell ref="C27:C28"/>
    <mergeCell ref="D27:D28"/>
    <mergeCell ref="E27:E28"/>
    <mergeCell ref="C29:C30"/>
    <mergeCell ref="D29:D30"/>
    <mergeCell ref="BN4:BP4"/>
    <mergeCell ref="BQ4:BS4"/>
    <mergeCell ref="BT4:BV4"/>
    <mergeCell ref="BW4:BY4"/>
    <mergeCell ref="AD4:AF4"/>
    <mergeCell ref="AG4:AI4"/>
    <mergeCell ref="AJ4:AL4"/>
    <mergeCell ref="AM4:AO4"/>
    <mergeCell ref="AP4:AR4"/>
    <mergeCell ref="AS4:AU4"/>
    <mergeCell ref="AY4:BA4"/>
    <mergeCell ref="BB4:BD4"/>
    <mergeCell ref="BE4:BG4"/>
    <mergeCell ref="BH4:BJ4"/>
    <mergeCell ref="BK4:BM4"/>
    <mergeCell ref="E29:E30"/>
    <mergeCell ref="B18:C19"/>
    <mergeCell ref="D18:D19"/>
    <mergeCell ref="E18:E19"/>
    <mergeCell ref="BZ4:CB4"/>
    <mergeCell ref="CC4:CE4"/>
    <mergeCell ref="DP4:DR4"/>
    <mergeCell ref="CI4:CK4"/>
    <mergeCell ref="CL4:CN4"/>
    <mergeCell ref="CO4:CQ4"/>
    <mergeCell ref="CR4:CT4"/>
    <mergeCell ref="CU4:CW4"/>
    <mergeCell ref="CX4:CZ4"/>
    <mergeCell ref="DA4:DC4"/>
    <mergeCell ref="CF4:CH4"/>
    <mergeCell ref="DD4:DF4"/>
    <mergeCell ref="DG4:DI4"/>
    <mergeCell ref="DJ4:DL4"/>
    <mergeCell ref="DM4:DO4"/>
    <mergeCell ref="EW4:EY4"/>
    <mergeCell ref="EZ4:FB4"/>
    <mergeCell ref="DS4:DU4"/>
    <mergeCell ref="DV4:DX4"/>
    <mergeCell ref="DY4:EA4"/>
    <mergeCell ref="EB4:ED4"/>
    <mergeCell ref="EE4:EG4"/>
    <mergeCell ref="EH4:EJ4"/>
    <mergeCell ref="EK4:EM4"/>
    <mergeCell ref="EN4:EP4"/>
    <mergeCell ref="IR4:IT4"/>
    <mergeCell ref="IU4:IW4"/>
    <mergeCell ref="IC4:IE4"/>
    <mergeCell ref="IF4:IH4"/>
    <mergeCell ref="II4:IK4"/>
    <mergeCell ref="GY4:HA4"/>
    <mergeCell ref="HB4:HD4"/>
    <mergeCell ref="FU4:FW4"/>
    <mergeCell ref="FX4:FZ4"/>
    <mergeCell ref="GA4:GC4"/>
    <mergeCell ref="GD4:GF4"/>
    <mergeCell ref="GJ4:GL4"/>
    <mergeCell ref="B2:E2"/>
    <mergeCell ref="IO4:IQ4"/>
    <mergeCell ref="HT4:HV4"/>
    <mergeCell ref="GM4:GO4"/>
    <mergeCell ref="GP4:GR4"/>
    <mergeCell ref="GS4:GU4"/>
    <mergeCell ref="GV4:GX4"/>
    <mergeCell ref="IL4:IN4"/>
    <mergeCell ref="HE4:HG4"/>
    <mergeCell ref="HH4:HJ4"/>
    <mergeCell ref="HK4:HM4"/>
    <mergeCell ref="HN4:HP4"/>
    <mergeCell ref="HQ4:HS4"/>
    <mergeCell ref="HW4:HY4"/>
    <mergeCell ref="HZ4:IB4"/>
    <mergeCell ref="GG4:GI4"/>
    <mergeCell ref="FC4:FE4"/>
    <mergeCell ref="FF4:FH4"/>
    <mergeCell ref="FI4:FK4"/>
    <mergeCell ref="FL4:FN4"/>
    <mergeCell ref="FO4:FQ4"/>
    <mergeCell ref="FR4:FT4"/>
    <mergeCell ref="EQ4:ES4"/>
    <mergeCell ref="ET4:EV4"/>
  </mergeCells>
  <phoneticPr fontId="5"/>
  <pageMargins left="0.70866141732283472" right="0.70866141732283472" top="0.74803149606299213" bottom="0.74803149606299213"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521D-A99D-4A99-9ECD-36DE6DB74DAC}">
  <sheetPr codeName="Sheet3">
    <tabColor theme="8"/>
    <pageSetUpPr fitToPage="1"/>
  </sheetPr>
  <dimension ref="A1:R27"/>
  <sheetViews>
    <sheetView showGridLines="0" view="pageBreakPreview" topLeftCell="A4" zoomScale="85" zoomScaleNormal="90" zoomScaleSheetLayoutView="85" workbookViewId="0">
      <selection activeCell="C19" sqref="C19"/>
    </sheetView>
  </sheetViews>
  <sheetFormatPr defaultColWidth="9" defaultRowHeight="14.25" x14ac:dyDescent="0.15"/>
  <cols>
    <col min="1" max="1" width="5.5" style="120" customWidth="1"/>
    <col min="2" max="2" width="6.375" style="120" customWidth="1"/>
    <col min="3" max="3" width="4.125" style="120" customWidth="1"/>
    <col min="4" max="4" width="43.875" style="120" customWidth="1"/>
    <col min="5" max="5" width="22.375" style="120" customWidth="1"/>
    <col min="6" max="6" width="9.5" style="120" customWidth="1"/>
    <col min="7" max="11" width="4.125" style="120" customWidth="1"/>
    <col min="12" max="17" width="2.625" style="120" customWidth="1"/>
    <col min="18" max="16384" width="9" style="120"/>
  </cols>
  <sheetData>
    <row r="1" spans="1:18" ht="18.75" customHeight="1" x14ac:dyDescent="0.15">
      <c r="A1" s="120" t="s">
        <v>534</v>
      </c>
      <c r="Q1" s="131"/>
      <c r="R1" s="131"/>
    </row>
    <row r="2" spans="1:18" ht="18.75" customHeight="1" x14ac:dyDescent="0.15">
      <c r="A2" s="275" t="s">
        <v>886</v>
      </c>
      <c r="B2" s="468"/>
      <c r="C2" s="468"/>
      <c r="D2" s="468"/>
      <c r="E2" s="469" t="s">
        <v>887</v>
      </c>
      <c r="F2" s="470"/>
      <c r="Q2" s="131"/>
      <c r="R2" s="131"/>
    </row>
    <row r="3" spans="1:18" ht="27.75" customHeight="1" x14ac:dyDescent="0.15">
      <c r="A3" s="129"/>
      <c r="E3" s="474">
        <v>45748</v>
      </c>
      <c r="Q3" s="131"/>
      <c r="R3" s="131"/>
    </row>
    <row r="4" spans="1:18" s="122" customFormat="1" ht="25.5" customHeight="1" x14ac:dyDescent="0.15">
      <c r="A4" s="867" t="str">
        <f>'はじめに（PC）'!D3</f>
        <v>○○市</v>
      </c>
      <c r="B4" s="867"/>
      <c r="C4" s="867"/>
      <c r="D4" s="471" t="s">
        <v>533</v>
      </c>
      <c r="E4" s="124"/>
      <c r="F4" s="120"/>
      <c r="G4" s="120"/>
    </row>
    <row r="5" spans="1:18" s="122" customFormat="1" ht="29.25" customHeight="1" x14ac:dyDescent="0.15">
      <c r="A5" s="130"/>
      <c r="B5" s="130"/>
      <c r="C5" s="130"/>
      <c r="D5" s="130"/>
      <c r="E5" s="130"/>
      <c r="F5" s="120"/>
      <c r="G5" s="120"/>
      <c r="H5" s="120"/>
      <c r="I5" s="120"/>
      <c r="J5" s="120"/>
      <c r="K5" s="120"/>
      <c r="L5" s="120"/>
      <c r="M5" s="120"/>
      <c r="N5" s="120"/>
      <c r="O5" s="120"/>
      <c r="P5" s="120"/>
      <c r="Q5" s="120"/>
    </row>
    <row r="6" spans="1:18" ht="24" customHeight="1" x14ac:dyDescent="0.15">
      <c r="A6" s="127"/>
      <c r="B6" s="127"/>
      <c r="C6" s="127"/>
      <c r="D6" s="127"/>
      <c r="E6" s="740" t="str">
        <f>'はじめに（PC）'!D4&amp;""</f>
        <v>○○・・・・・・活動組織</v>
      </c>
    </row>
    <row r="7" spans="1:18" ht="24" customHeight="1" x14ac:dyDescent="0.15">
      <c r="A7" s="127"/>
      <c r="B7" s="127"/>
      <c r="C7" s="127"/>
      <c r="D7" s="127"/>
      <c r="E7" s="472" t="str">
        <f>'はじめに（PC）'!D5&amp;""</f>
        <v>○○　○○</v>
      </c>
      <c r="F7" s="128"/>
    </row>
    <row r="8" spans="1:18" ht="26.25" customHeight="1" x14ac:dyDescent="0.15">
      <c r="A8" s="127"/>
      <c r="B8" s="127"/>
      <c r="C8" s="127"/>
      <c r="D8" s="127"/>
      <c r="E8" s="124"/>
    </row>
    <row r="9" spans="1:18" s="122" customFormat="1" ht="25.5" customHeight="1" x14ac:dyDescent="0.15">
      <c r="A9" s="125"/>
      <c r="B9" s="124"/>
      <c r="C9" s="124"/>
      <c r="D9" s="124"/>
      <c r="E9" s="124"/>
      <c r="F9" s="120"/>
      <c r="G9" s="120"/>
    </row>
    <row r="10" spans="1:18" s="122" customFormat="1" ht="25.5" customHeight="1" x14ac:dyDescent="0.15">
      <c r="A10" s="125"/>
      <c r="B10" s="126" t="s">
        <v>532</v>
      </c>
      <c r="C10" s="126"/>
      <c r="D10" s="126"/>
      <c r="E10" s="126"/>
      <c r="F10" s="120"/>
      <c r="G10" s="120"/>
    </row>
    <row r="11" spans="1:18" s="122" customFormat="1" ht="25.5" customHeight="1" x14ac:dyDescent="0.15">
      <c r="A11" s="125"/>
      <c r="B11" s="124"/>
      <c r="C11" s="124"/>
      <c r="D11" s="124"/>
      <c r="E11" s="124"/>
      <c r="F11" s="120"/>
      <c r="G11" s="120"/>
    </row>
    <row r="12" spans="1:18" s="121" customFormat="1" ht="45.75" customHeight="1" x14ac:dyDescent="0.15">
      <c r="A12" s="869" t="s">
        <v>531</v>
      </c>
      <c r="B12" s="869"/>
      <c r="C12" s="869"/>
      <c r="D12" s="869"/>
      <c r="E12" s="869"/>
      <c r="F12" s="432"/>
    </row>
    <row r="13" spans="1:18" s="121" customFormat="1" ht="18" customHeight="1" x14ac:dyDescent="0.15"/>
    <row r="14" spans="1:18" s="122" customFormat="1" ht="25.5" customHeight="1" x14ac:dyDescent="0.15">
      <c r="A14" s="868" t="s">
        <v>530</v>
      </c>
      <c r="B14" s="868"/>
      <c r="C14" s="868"/>
      <c r="D14" s="868"/>
      <c r="E14" s="868"/>
      <c r="F14" s="120"/>
      <c r="G14" s="120"/>
      <c r="H14" s="120"/>
      <c r="I14" s="120"/>
      <c r="J14" s="120"/>
    </row>
    <row r="15" spans="1:18" s="121" customFormat="1" ht="24.75" customHeight="1" x14ac:dyDescent="0.15">
      <c r="B15" s="121" t="s">
        <v>529</v>
      </c>
    </row>
    <row r="16" spans="1:18" s="122" customFormat="1" ht="24.75" customHeight="1" x14ac:dyDescent="0.15">
      <c r="A16" s="123"/>
      <c r="B16" s="473"/>
      <c r="C16" s="473"/>
      <c r="D16" s="473"/>
      <c r="E16" s="123"/>
      <c r="F16" s="123"/>
      <c r="G16" s="123"/>
      <c r="H16" s="123"/>
      <c r="I16" s="123"/>
      <c r="J16" s="123"/>
    </row>
    <row r="17" spans="2:5" s="121" customFormat="1" ht="24.75" customHeight="1" x14ac:dyDescent="0.15">
      <c r="B17" s="121" t="s">
        <v>528</v>
      </c>
    </row>
    <row r="18" spans="2:5" ht="24.75" customHeight="1" x14ac:dyDescent="0.15">
      <c r="C18" s="475" t="s">
        <v>527</v>
      </c>
      <c r="D18" s="866" t="s">
        <v>526</v>
      </c>
      <c r="E18" s="866"/>
    </row>
    <row r="19" spans="2:5" ht="24.75" customHeight="1" x14ac:dyDescent="0.15">
      <c r="C19" s="476" t="s">
        <v>522</v>
      </c>
      <c r="D19" s="866" t="s">
        <v>525</v>
      </c>
      <c r="E19" s="866"/>
    </row>
    <row r="20" spans="2:5" ht="24.75" customHeight="1" x14ac:dyDescent="0.15">
      <c r="C20" s="476" t="s">
        <v>522</v>
      </c>
      <c r="D20" s="866" t="s">
        <v>524</v>
      </c>
      <c r="E20" s="866"/>
    </row>
    <row r="21" spans="2:5" ht="24.75" customHeight="1" x14ac:dyDescent="0.15">
      <c r="B21" s="473"/>
    </row>
    <row r="22" spans="2:5" s="121" customFormat="1" ht="24.75" customHeight="1" x14ac:dyDescent="0.15">
      <c r="B22" s="121" t="s">
        <v>523</v>
      </c>
    </row>
    <row r="23" spans="2:5" s="121" customFormat="1" ht="24.75" customHeight="1" x14ac:dyDescent="0.15">
      <c r="C23" s="476" t="s">
        <v>522</v>
      </c>
      <c r="D23" s="121" t="s">
        <v>521</v>
      </c>
    </row>
    <row r="24" spans="2:5" ht="25.5" customHeight="1" x14ac:dyDescent="0.15"/>
    <row r="25" spans="2:5" ht="99" customHeight="1" x14ac:dyDescent="0.15">
      <c r="C25" s="738" t="s">
        <v>1172</v>
      </c>
      <c r="D25" s="865" t="s">
        <v>1173</v>
      </c>
      <c r="E25" s="865"/>
    </row>
    <row r="26" spans="2:5" ht="25.5" customHeight="1" x14ac:dyDescent="0.15">
      <c r="C26" s="476" t="s">
        <v>522</v>
      </c>
      <c r="D26" s="121" t="s">
        <v>1174</v>
      </c>
    </row>
    <row r="27" spans="2:5" ht="25.5" customHeight="1" x14ac:dyDescent="0.15"/>
  </sheetData>
  <sheetProtection sheet="1" selectLockedCells="1"/>
  <mergeCells count="7">
    <mergeCell ref="D25:E25"/>
    <mergeCell ref="D20:E20"/>
    <mergeCell ref="A4:C4"/>
    <mergeCell ref="A14:E14"/>
    <mergeCell ref="D18:E18"/>
    <mergeCell ref="D19:E19"/>
    <mergeCell ref="A12:E12"/>
  </mergeCells>
  <phoneticPr fontId="5"/>
  <dataValidations count="1">
    <dataValidation type="list" allowBlank="1" showInputMessage="1" showErrorMessage="1" sqref="C23 C18:C20 C26" xr:uid="{157EBE0D-917B-4F0C-ABE3-F57B5EAAF6BD}">
      <formula1>A.■か□</formula1>
    </dataValidation>
  </dataValidations>
  <printOptions horizontalCentered="1"/>
  <pageMargins left="0.59055118110236227" right="0.59055118110236227" top="0.74803149606299213" bottom="0.74803149606299213" header="0.31496062992125984" footer="0.31496062992125984"/>
  <pageSetup paperSize="9" fitToHeight="0" orientation="portrait" r:id="rId1"/>
  <colBreaks count="1" manualBreakCount="1">
    <brk id="17" max="2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91107-DF3B-4C94-8BE5-69AA3D1920E0}">
  <sheetPr codeName="Sheet4">
    <tabColor theme="8"/>
    <pageSetUpPr fitToPage="1"/>
  </sheetPr>
  <dimension ref="A1:J43"/>
  <sheetViews>
    <sheetView showGridLines="0" view="pageBreakPreview" zoomScale="85" zoomScaleNormal="100" zoomScaleSheetLayoutView="85" workbookViewId="0">
      <selection activeCell="C19" sqref="C19"/>
    </sheetView>
  </sheetViews>
  <sheetFormatPr defaultColWidth="9" defaultRowHeight="18" customHeight="1" x14ac:dyDescent="0.15"/>
  <cols>
    <col min="1" max="2" width="2.5" style="132" customWidth="1"/>
    <col min="3" max="3" width="4.875" style="132" customWidth="1"/>
    <col min="4" max="4" width="5" style="132" customWidth="1"/>
    <col min="5" max="5" width="38.875" style="132" customWidth="1"/>
    <col min="6" max="6" width="23.625" style="132" customWidth="1"/>
    <col min="7" max="7" width="6.125" style="132" customWidth="1"/>
    <col min="8" max="8" width="3.5" style="132" customWidth="1"/>
    <col min="9" max="9" width="9" style="132"/>
    <col min="10" max="10" width="5.875" style="132" customWidth="1"/>
    <col min="11" max="16384" width="9" style="132"/>
  </cols>
  <sheetData>
    <row r="1" spans="1:7" ht="18" customHeight="1" x14ac:dyDescent="0.15">
      <c r="A1" s="129" t="s">
        <v>561</v>
      </c>
    </row>
    <row r="2" spans="1:7" ht="18" customHeight="1" x14ac:dyDescent="0.15">
      <c r="A2" s="129" t="s">
        <v>886</v>
      </c>
      <c r="G2" s="477" t="s">
        <v>888</v>
      </c>
    </row>
    <row r="3" spans="1:7" ht="14.1" customHeight="1" x14ac:dyDescent="0.15">
      <c r="G3" s="477"/>
    </row>
    <row r="4" spans="1:7" ht="18" customHeight="1" x14ac:dyDescent="0.15">
      <c r="A4" s="870" t="s">
        <v>560</v>
      </c>
      <c r="B4" s="870"/>
      <c r="C4" s="870"/>
      <c r="D4" s="870"/>
      <c r="E4" s="870"/>
      <c r="F4" s="870"/>
      <c r="G4" s="870"/>
    </row>
    <row r="5" spans="1:7" ht="12.6" customHeight="1" x14ac:dyDescent="0.15"/>
    <row r="6" spans="1:7" ht="18" customHeight="1" x14ac:dyDescent="0.15">
      <c r="F6" s="871">
        <f>'様式第1-1号'!E3</f>
        <v>45748</v>
      </c>
      <c r="G6" s="871"/>
    </row>
    <row r="7" spans="1:7" ht="17.25" customHeight="1" x14ac:dyDescent="0.15">
      <c r="F7" s="876" t="str">
        <f>'はじめに（PC）'!D4&amp;""</f>
        <v>○○・・・・・・活動組織</v>
      </c>
      <c r="G7" s="876"/>
    </row>
    <row r="8" spans="1:7" ht="9.75" customHeight="1" x14ac:dyDescent="0.15"/>
    <row r="9" spans="1:7" ht="18" customHeight="1" x14ac:dyDescent="0.15">
      <c r="A9" s="478" t="s">
        <v>559</v>
      </c>
      <c r="B9" s="478"/>
    </row>
    <row r="10" spans="1:7" ht="18" customHeight="1" x14ac:dyDescent="0.15">
      <c r="A10" s="132" t="s">
        <v>558</v>
      </c>
    </row>
    <row r="11" spans="1:7" ht="66.95" customHeight="1" x14ac:dyDescent="0.15">
      <c r="B11" s="872" t="s">
        <v>557</v>
      </c>
      <c r="C11" s="872"/>
      <c r="D11" s="872"/>
      <c r="E11" s="872"/>
      <c r="F11" s="872"/>
      <c r="G11" s="872"/>
    </row>
    <row r="12" spans="1:7" ht="18" customHeight="1" x14ac:dyDescent="0.15">
      <c r="A12" s="132" t="s">
        <v>556</v>
      </c>
    </row>
    <row r="13" spans="1:7" ht="66.95" customHeight="1" x14ac:dyDescent="0.15">
      <c r="B13" s="872" t="s">
        <v>555</v>
      </c>
      <c r="C13" s="872"/>
      <c r="D13" s="872"/>
      <c r="E13" s="872"/>
      <c r="F13" s="872"/>
      <c r="G13" s="872"/>
    </row>
    <row r="14" spans="1:7" ht="18" customHeight="1" x14ac:dyDescent="0.15">
      <c r="A14" s="478" t="s">
        <v>554</v>
      </c>
      <c r="B14" s="478"/>
    </row>
    <row r="15" spans="1:7" ht="18" customHeight="1" x14ac:dyDescent="0.15">
      <c r="A15" s="132" t="s">
        <v>553</v>
      </c>
    </row>
    <row r="16" spans="1:7" ht="18" customHeight="1" x14ac:dyDescent="0.15">
      <c r="A16" s="132" t="s">
        <v>552</v>
      </c>
    </row>
    <row r="17" spans="1:10" ht="18" customHeight="1" x14ac:dyDescent="0.15">
      <c r="C17" s="873" t="s">
        <v>551</v>
      </c>
      <c r="D17" s="874"/>
      <c r="E17" s="874"/>
      <c r="F17" s="874"/>
      <c r="G17" s="875"/>
    </row>
    <row r="18" spans="1:10" ht="18" customHeight="1" x14ac:dyDescent="0.15">
      <c r="C18" s="479"/>
      <c r="D18" s="880" t="s">
        <v>240</v>
      </c>
      <c r="E18" s="881" t="s">
        <v>550</v>
      </c>
      <c r="F18" s="881"/>
      <c r="G18" s="881"/>
      <c r="J18" s="483"/>
    </row>
    <row r="19" spans="1:10" ht="53.45" customHeight="1" x14ac:dyDescent="0.15">
      <c r="C19" s="479"/>
      <c r="D19" s="880"/>
      <c r="E19" s="881"/>
      <c r="F19" s="881"/>
      <c r="G19" s="881"/>
    </row>
    <row r="20" spans="1:10" ht="18" customHeight="1" x14ac:dyDescent="0.15">
      <c r="C20" s="479"/>
      <c r="D20" s="880" t="s">
        <v>549</v>
      </c>
      <c r="E20" s="881" t="s">
        <v>548</v>
      </c>
      <c r="F20" s="881"/>
      <c r="G20" s="881"/>
    </row>
    <row r="21" spans="1:10" ht="27.75" customHeight="1" x14ac:dyDescent="0.15">
      <c r="C21" s="479"/>
      <c r="D21" s="880"/>
      <c r="E21" s="881"/>
      <c r="F21" s="881"/>
      <c r="G21" s="881"/>
    </row>
    <row r="22" spans="1:10" ht="18" customHeight="1" x14ac:dyDescent="0.15">
      <c r="C22" s="676"/>
      <c r="D22" s="877" t="s">
        <v>547</v>
      </c>
      <c r="E22" s="877"/>
      <c r="F22" s="877"/>
      <c r="G22" s="877"/>
    </row>
    <row r="23" spans="1:10" ht="18" customHeight="1" x14ac:dyDescent="0.15">
      <c r="C23" s="676"/>
      <c r="D23" s="877" t="s">
        <v>546</v>
      </c>
      <c r="E23" s="877"/>
      <c r="F23" s="877"/>
      <c r="G23" s="877"/>
    </row>
    <row r="24" spans="1:10" ht="18" customHeight="1" x14ac:dyDescent="0.15">
      <c r="C24" s="676"/>
      <c r="D24" s="877" t="s">
        <v>545</v>
      </c>
      <c r="E24" s="877"/>
      <c r="F24" s="877"/>
      <c r="G24" s="877"/>
    </row>
    <row r="25" spans="1:10" ht="5.0999999999999996" customHeight="1" x14ac:dyDescent="0.15">
      <c r="C25" s="480"/>
    </row>
    <row r="26" spans="1:10" ht="18" customHeight="1" x14ac:dyDescent="0.15">
      <c r="A26" s="132" t="s">
        <v>544</v>
      </c>
    </row>
    <row r="27" spans="1:10" ht="66.95" customHeight="1" x14ac:dyDescent="0.15">
      <c r="C27" s="878" t="s">
        <v>1054</v>
      </c>
      <c r="D27" s="878"/>
      <c r="E27" s="878"/>
      <c r="F27" s="878"/>
      <c r="G27" s="878"/>
    </row>
    <row r="28" spans="1:10" ht="18" customHeight="1" x14ac:dyDescent="0.15">
      <c r="A28" s="132" t="s">
        <v>543</v>
      </c>
    </row>
    <row r="29" spans="1:10" ht="18" customHeight="1" x14ac:dyDescent="0.15">
      <c r="A29" s="132" t="s">
        <v>542</v>
      </c>
    </row>
    <row r="30" spans="1:10" ht="18" customHeight="1" x14ac:dyDescent="0.15">
      <c r="A30" s="132" t="s">
        <v>541</v>
      </c>
    </row>
    <row r="31" spans="1:10" ht="66.95" customHeight="1" x14ac:dyDescent="0.15">
      <c r="C31" s="878" t="s">
        <v>540</v>
      </c>
      <c r="D31" s="878"/>
      <c r="E31" s="878"/>
      <c r="F31" s="878"/>
      <c r="G31" s="878"/>
    </row>
    <row r="32" spans="1:10" ht="18" customHeight="1" x14ac:dyDescent="0.15">
      <c r="A32" s="132" t="s">
        <v>539</v>
      </c>
    </row>
    <row r="33" spans="1:7" ht="86.45" customHeight="1" x14ac:dyDescent="0.15">
      <c r="C33" s="878" t="s">
        <v>1037</v>
      </c>
      <c r="D33" s="878"/>
      <c r="E33" s="878"/>
      <c r="F33" s="878"/>
      <c r="G33" s="878"/>
    </row>
    <row r="34" spans="1:7" ht="18" customHeight="1" x14ac:dyDescent="0.15">
      <c r="A34" s="478" t="s">
        <v>538</v>
      </c>
      <c r="B34" s="478"/>
    </row>
    <row r="35" spans="1:7" ht="36" customHeight="1" x14ac:dyDescent="0.15">
      <c r="C35" s="878" t="s">
        <v>1036</v>
      </c>
      <c r="D35" s="878"/>
      <c r="E35" s="878"/>
      <c r="F35" s="878"/>
      <c r="G35" s="878"/>
    </row>
    <row r="36" spans="1:7" ht="5.0999999999999996" customHeight="1" x14ac:dyDescent="0.15"/>
    <row r="37" spans="1:7" ht="18" customHeight="1" x14ac:dyDescent="0.15">
      <c r="A37" s="478" t="s">
        <v>537</v>
      </c>
      <c r="B37" s="478"/>
    </row>
    <row r="38" spans="1:7" ht="34.5" customHeight="1" x14ac:dyDescent="0.15">
      <c r="C38" s="878" t="s">
        <v>536</v>
      </c>
      <c r="D38" s="878"/>
      <c r="E38" s="878"/>
      <c r="F38" s="878"/>
      <c r="G38" s="878"/>
    </row>
    <row r="39" spans="1:7" ht="34.5" customHeight="1" x14ac:dyDescent="0.15">
      <c r="B39" s="481"/>
      <c r="C39" s="878"/>
      <c r="D39" s="878"/>
      <c r="E39" s="878"/>
      <c r="F39" s="878"/>
      <c r="G39" s="878"/>
    </row>
    <row r="40" spans="1:7" ht="14.45" customHeight="1" x14ac:dyDescent="0.15"/>
    <row r="41" spans="1:7" ht="18" customHeight="1" x14ac:dyDescent="0.15">
      <c r="A41" s="482" t="s">
        <v>16</v>
      </c>
    </row>
    <row r="42" spans="1:7" ht="18" customHeight="1" x14ac:dyDescent="0.15">
      <c r="A42" s="482"/>
      <c r="B42" s="879" t="s">
        <v>535</v>
      </c>
      <c r="C42" s="879"/>
      <c r="D42" s="879"/>
      <c r="E42" s="879"/>
      <c r="F42" s="879"/>
      <c r="G42" s="879"/>
    </row>
    <row r="43" spans="1:7" ht="33.950000000000003" customHeight="1" x14ac:dyDescent="0.15">
      <c r="A43" s="482"/>
      <c r="B43" s="879"/>
      <c r="C43" s="879"/>
      <c r="D43" s="879"/>
      <c r="E43" s="879"/>
      <c r="F43" s="879"/>
      <c r="G43" s="879"/>
    </row>
  </sheetData>
  <sheetProtection sheet="1" selectLockedCells="1"/>
  <mergeCells count="19">
    <mergeCell ref="D23:G23"/>
    <mergeCell ref="D24:G24"/>
    <mergeCell ref="C27:G27"/>
    <mergeCell ref="B42:G43"/>
    <mergeCell ref="D18:D19"/>
    <mergeCell ref="E18:G19"/>
    <mergeCell ref="C31:G31"/>
    <mergeCell ref="C38:G39"/>
    <mergeCell ref="D20:D21"/>
    <mergeCell ref="E20:G21"/>
    <mergeCell ref="D22:G22"/>
    <mergeCell ref="C35:G35"/>
    <mergeCell ref="C33:G33"/>
    <mergeCell ref="A4:G4"/>
    <mergeCell ref="F6:G6"/>
    <mergeCell ref="B11:G11"/>
    <mergeCell ref="B13:G13"/>
    <mergeCell ref="C17:G17"/>
    <mergeCell ref="F7:G7"/>
  </mergeCells>
  <phoneticPr fontId="5"/>
  <dataValidations count="1">
    <dataValidation type="list" allowBlank="1" showInputMessage="1" showErrorMessage="1" sqref="D18:D21 C22:C24" xr:uid="{00000000-0002-0000-0000-000000000000}">
      <formula1>B.○か空白</formula1>
    </dataValidation>
  </dataValidations>
  <printOptions horizontalCentered="1"/>
  <pageMargins left="0.59055118110236227" right="0.59055118110236227" top="0.74803149606299213" bottom="0.74803149606299213" header="0.31496062992125984" footer="0.31496062992125984"/>
  <pageSetup paperSize="9" fitToHeight="0" orientation="portrait" r:id="rId1"/>
  <rowBreaks count="1" manualBreakCount="1">
    <brk id="27"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pageSetUpPr fitToPage="1"/>
  </sheetPr>
  <dimension ref="A1:AI322"/>
  <sheetViews>
    <sheetView showGridLines="0" view="pageBreakPreview" zoomScale="85" zoomScaleNormal="100" zoomScaleSheetLayoutView="85" workbookViewId="0">
      <selection activeCell="C19" sqref="C19"/>
    </sheetView>
  </sheetViews>
  <sheetFormatPr defaultColWidth="4.125" defaultRowHeight="18" customHeight="1" x14ac:dyDescent="0.15"/>
  <cols>
    <col min="1" max="1" width="1.875" style="7" customWidth="1"/>
    <col min="2" max="2" width="4.625" style="7" customWidth="1"/>
    <col min="3" max="3" width="8.875" style="7" customWidth="1"/>
    <col min="4" max="4" width="3.5" style="7" customWidth="1"/>
    <col min="5" max="5" width="7.875" style="7" customWidth="1"/>
    <col min="6" max="6" width="3.5" style="7" customWidth="1"/>
    <col min="7" max="7" width="7.875" style="7" customWidth="1"/>
    <col min="8" max="8" width="5" style="7" customWidth="1"/>
    <col min="9" max="9" width="7.125" style="7" customWidth="1"/>
    <col min="10" max="10" width="3.5" style="7" customWidth="1"/>
    <col min="11" max="11" width="8" style="7" customWidth="1"/>
    <col min="12" max="12" width="12.5" style="7" customWidth="1"/>
    <col min="13" max="13" width="8.25" style="7" customWidth="1"/>
    <col min="14" max="14" width="13.875" style="7" customWidth="1"/>
    <col min="15" max="15" width="2.625" style="7" customWidth="1"/>
    <col min="16" max="16" width="5.875" style="7" customWidth="1"/>
    <col min="17" max="122" width="4.625" style="7" customWidth="1"/>
    <col min="123" max="255" width="8.625" style="7" customWidth="1"/>
    <col min="256" max="16384" width="4.125" style="7"/>
  </cols>
  <sheetData>
    <row r="1" spans="1:16" s="2" customFormat="1" ht="24" customHeight="1" x14ac:dyDescent="0.15">
      <c r="A1" s="1" t="s">
        <v>443</v>
      </c>
      <c r="D1" s="3"/>
    </row>
    <row r="2" spans="1:16" s="2" customFormat="1" ht="24" customHeight="1" x14ac:dyDescent="0.15">
      <c r="A2" s="1" t="s">
        <v>886</v>
      </c>
      <c r="D2" s="3"/>
      <c r="N2" s="212" t="s">
        <v>888</v>
      </c>
    </row>
    <row r="3" spans="1:16" s="2" customFormat="1" ht="42.75" customHeight="1" x14ac:dyDescent="0.15">
      <c r="A3" s="4"/>
      <c r="D3" s="3"/>
      <c r="E3" s="5"/>
      <c r="M3" s="887">
        <f>'様式第1-1号'!E3</f>
        <v>45748</v>
      </c>
      <c r="N3" s="888"/>
    </row>
    <row r="4" spans="1:16" s="2" customFormat="1" ht="76.5" customHeight="1" x14ac:dyDescent="0.15">
      <c r="B4" s="889" t="s">
        <v>0</v>
      </c>
      <c r="C4" s="890"/>
      <c r="D4" s="890"/>
      <c r="E4" s="890"/>
      <c r="F4" s="890"/>
      <c r="G4" s="890"/>
      <c r="H4" s="890"/>
      <c r="I4" s="890"/>
      <c r="J4" s="890"/>
      <c r="K4" s="890"/>
      <c r="L4" s="890"/>
      <c r="M4" s="890"/>
      <c r="N4" s="890"/>
    </row>
    <row r="5" spans="1:16" s="2" customFormat="1" ht="21.75" customHeight="1" x14ac:dyDescent="0.15">
      <c r="B5" s="6"/>
      <c r="C5" s="6"/>
      <c r="D5" s="6"/>
      <c r="E5" s="6"/>
      <c r="F5" s="119"/>
      <c r="G5" s="119"/>
      <c r="H5" s="119"/>
      <c r="I5" s="119"/>
      <c r="J5" s="119"/>
      <c r="K5" s="119"/>
      <c r="L5" s="119"/>
      <c r="M5" s="119"/>
      <c r="N5" s="119"/>
    </row>
    <row r="6" spans="1:16" s="2" customFormat="1" ht="21.75" customHeight="1" x14ac:dyDescent="0.15">
      <c r="D6" s="882" t="s">
        <v>1</v>
      </c>
      <c r="E6" s="882"/>
      <c r="F6" s="883"/>
      <c r="G6" s="884"/>
      <c r="H6" s="884"/>
      <c r="I6" s="884"/>
      <c r="J6" s="884"/>
      <c r="K6" s="884"/>
      <c r="L6" s="885"/>
    </row>
    <row r="7" spans="1:16" s="2" customFormat="1" ht="30.75" customHeight="1" x14ac:dyDescent="0.15">
      <c r="D7" s="886" t="s">
        <v>2</v>
      </c>
      <c r="E7" s="886"/>
      <c r="F7" s="891" t="str">
        <f>'はじめに（PC）'!D4&amp;""</f>
        <v>○○・・・・・・活動組織</v>
      </c>
      <c r="G7" s="892"/>
      <c r="H7" s="892"/>
      <c r="I7" s="892"/>
      <c r="J7" s="892"/>
      <c r="K7" s="892"/>
      <c r="L7" s="893"/>
      <c r="P7" s="7"/>
    </row>
    <row r="8" spans="1:16" s="2" customFormat="1" ht="11.25" customHeight="1" x14ac:dyDescent="0.15">
      <c r="D8" s="484"/>
      <c r="E8" s="484"/>
      <c r="F8" s="119"/>
      <c r="G8" s="485"/>
      <c r="H8" s="485"/>
      <c r="I8" s="485"/>
      <c r="J8" s="485"/>
      <c r="K8" s="485"/>
      <c r="L8" s="485"/>
    </row>
    <row r="9" spans="1:16" s="2" customFormat="1" ht="19.5" customHeight="1" x14ac:dyDescent="0.15">
      <c r="D9" s="882" t="s">
        <v>1</v>
      </c>
      <c r="E9" s="882"/>
      <c r="F9" s="883"/>
      <c r="G9" s="884"/>
      <c r="H9" s="884"/>
      <c r="I9" s="884"/>
      <c r="J9" s="884"/>
      <c r="K9" s="884"/>
      <c r="L9" s="885"/>
    </row>
    <row r="10" spans="1:16" s="2" customFormat="1" ht="30.75" customHeight="1" x14ac:dyDescent="0.15">
      <c r="D10" s="886" t="s">
        <v>3</v>
      </c>
      <c r="E10" s="886"/>
      <c r="F10" s="891" t="str">
        <f>'はじめに（PC）'!D5&amp;""</f>
        <v>○○　○○</v>
      </c>
      <c r="G10" s="892"/>
      <c r="H10" s="892"/>
      <c r="I10" s="892"/>
      <c r="J10" s="892"/>
      <c r="K10" s="892"/>
      <c r="L10" s="893"/>
      <c r="P10" s="7"/>
    </row>
    <row r="11" spans="1:16" s="2" customFormat="1" ht="11.25" customHeight="1" x14ac:dyDescent="0.15">
      <c r="D11" s="484"/>
      <c r="E11" s="484"/>
      <c r="F11" s="486"/>
      <c r="H11" s="486"/>
      <c r="I11" s="486"/>
      <c r="J11" s="486"/>
      <c r="K11" s="486"/>
      <c r="L11" s="486"/>
    </row>
    <row r="12" spans="1:16" s="2" customFormat="1" ht="21.75" customHeight="1" x14ac:dyDescent="0.15">
      <c r="D12" s="882" t="s">
        <v>4</v>
      </c>
      <c r="E12" s="882"/>
      <c r="F12" s="883"/>
      <c r="G12" s="884"/>
      <c r="H12" s="884"/>
      <c r="I12" s="884"/>
      <c r="J12" s="884"/>
      <c r="K12" s="884"/>
      <c r="L12" s="885"/>
    </row>
    <row r="13" spans="1:16" s="2" customFormat="1" ht="30.75" customHeight="1" x14ac:dyDescent="0.15">
      <c r="D13" s="886" t="s">
        <v>5</v>
      </c>
      <c r="E13" s="886"/>
      <c r="F13" s="891" t="str">
        <f>'はじめに（PC）'!D6&amp;""</f>
        <v>○○県○○市○丁目</v>
      </c>
      <c r="G13" s="892"/>
      <c r="H13" s="892"/>
      <c r="I13" s="892"/>
      <c r="J13" s="892"/>
      <c r="K13" s="892"/>
      <c r="L13" s="893"/>
    </row>
    <row r="14" spans="1:16" s="2" customFormat="1" ht="20.25" customHeight="1" x14ac:dyDescent="0.15">
      <c r="E14" s="8"/>
    </row>
    <row r="15" spans="1:16" s="2" customFormat="1" ht="21.75" customHeight="1" x14ac:dyDescent="0.15">
      <c r="C15" s="8"/>
      <c r="D15" s="8"/>
      <c r="E15" s="8"/>
    </row>
    <row r="16" spans="1:16" s="2" customFormat="1" ht="21.75" customHeight="1" x14ac:dyDescent="0.15">
      <c r="D16" s="1" t="s">
        <v>6</v>
      </c>
      <c r="E16" s="903" t="s">
        <v>7</v>
      </c>
      <c r="F16" s="903"/>
      <c r="G16" s="903"/>
      <c r="H16" s="903"/>
      <c r="I16" s="903"/>
      <c r="J16" s="903"/>
      <c r="K16" s="903"/>
      <c r="L16" s="903"/>
      <c r="M16" s="903"/>
      <c r="N16" s="903"/>
    </row>
    <row r="17" spans="1:35" s="2" customFormat="1" ht="16.5" customHeight="1" x14ac:dyDescent="0.15">
      <c r="C17" s="3"/>
      <c r="D17" s="487"/>
      <c r="E17" s="487"/>
      <c r="F17" s="119"/>
      <c r="G17" s="119"/>
      <c r="H17" s="119"/>
      <c r="I17" s="119"/>
      <c r="J17" s="119"/>
      <c r="K17" s="119"/>
      <c r="L17" s="119"/>
      <c r="M17" s="119"/>
      <c r="N17" s="119"/>
    </row>
    <row r="18" spans="1:35" s="2" customFormat="1" ht="21.75" customHeight="1" x14ac:dyDescent="0.15">
      <c r="D18" s="119" t="s">
        <v>8</v>
      </c>
      <c r="E18" s="6"/>
      <c r="F18" s="487"/>
      <c r="G18" s="487"/>
      <c r="H18" s="119"/>
      <c r="I18" s="119"/>
      <c r="J18" s="119"/>
      <c r="K18" s="119"/>
      <c r="L18" s="119"/>
      <c r="M18" s="119"/>
      <c r="N18" s="119"/>
    </row>
    <row r="19" spans="1:35" s="2" customFormat="1" ht="21.75" customHeight="1" x14ac:dyDescent="0.15">
      <c r="D19" s="679" t="s">
        <v>389</v>
      </c>
      <c r="E19" s="904" t="s">
        <v>9</v>
      </c>
      <c r="F19" s="905"/>
      <c r="G19" s="905"/>
      <c r="H19" s="905"/>
      <c r="I19" s="905"/>
      <c r="J19" s="905"/>
      <c r="K19" s="905"/>
      <c r="L19" s="906"/>
      <c r="M19" s="488" t="s">
        <v>10</v>
      </c>
    </row>
    <row r="20" spans="1:35" s="2" customFormat="1" ht="21.75" customHeight="1" x14ac:dyDescent="0.15">
      <c r="D20" s="680" t="s">
        <v>390</v>
      </c>
      <c r="E20" s="904" t="s">
        <v>11</v>
      </c>
      <c r="F20" s="905"/>
      <c r="G20" s="905"/>
      <c r="H20" s="905"/>
      <c r="I20" s="905"/>
      <c r="J20" s="905"/>
      <c r="K20" s="905"/>
      <c r="L20" s="906"/>
      <c r="M20" s="488" t="s">
        <v>12</v>
      </c>
    </row>
    <row r="21" spans="1:35" s="2" customFormat="1" ht="21.75" customHeight="1" x14ac:dyDescent="0.15">
      <c r="D21" s="680" t="s">
        <v>390</v>
      </c>
      <c r="E21" s="904" t="s">
        <v>13</v>
      </c>
      <c r="F21" s="905"/>
      <c r="G21" s="905"/>
      <c r="H21" s="905"/>
      <c r="I21" s="905"/>
      <c r="J21" s="905"/>
      <c r="K21" s="905"/>
      <c r="L21" s="906"/>
      <c r="M21" s="488" t="s">
        <v>12</v>
      </c>
    </row>
    <row r="22" spans="1:35" s="2" customFormat="1" ht="21.75" customHeight="1" x14ac:dyDescent="0.15">
      <c r="D22" s="680" t="s">
        <v>390</v>
      </c>
      <c r="E22" s="894" t="s">
        <v>14</v>
      </c>
      <c r="F22" s="895"/>
      <c r="G22" s="895"/>
      <c r="H22" s="895"/>
      <c r="I22" s="895"/>
      <c r="J22" s="895"/>
      <c r="K22" s="895"/>
      <c r="L22" s="896"/>
      <c r="M22" s="488" t="s">
        <v>12</v>
      </c>
    </row>
    <row r="23" spans="1:35" s="2" customFormat="1" ht="28.5" customHeight="1" x14ac:dyDescent="0.15">
      <c r="C23" s="9"/>
      <c r="D23" s="9" t="s">
        <v>15</v>
      </c>
      <c r="E23" s="489"/>
      <c r="F23" s="489"/>
      <c r="G23" s="489"/>
      <c r="H23" s="490"/>
      <c r="I23" s="489"/>
      <c r="J23" s="489"/>
      <c r="K23" s="489"/>
      <c r="L23" s="489"/>
      <c r="M23" s="489"/>
      <c r="N23" s="489"/>
    </row>
    <row r="24" spans="1:35" s="2" customFormat="1" ht="48.75" customHeight="1" x14ac:dyDescent="0.15">
      <c r="C24" s="9"/>
      <c r="D24" s="10"/>
      <c r="E24" s="489"/>
      <c r="F24" s="489"/>
      <c r="G24" s="489"/>
      <c r="H24" s="489"/>
      <c r="I24" s="489"/>
      <c r="J24" s="489"/>
      <c r="K24" s="489"/>
      <c r="L24" s="489"/>
      <c r="M24" s="489"/>
      <c r="N24" s="489"/>
    </row>
    <row r="25" spans="1:35" s="2" customFormat="1" ht="14.25" customHeight="1" x14ac:dyDescent="0.15">
      <c r="C25" s="9" t="s">
        <v>16</v>
      </c>
      <c r="D25" s="9"/>
      <c r="E25" s="9"/>
      <c r="F25" s="9"/>
      <c r="G25" s="9"/>
      <c r="H25" s="9"/>
      <c r="I25" s="9"/>
      <c r="J25" s="9"/>
      <c r="K25" s="9"/>
      <c r="L25" s="9"/>
      <c r="M25" s="9"/>
      <c r="N25" s="9"/>
    </row>
    <row r="26" spans="1:35" s="2" customFormat="1" ht="45.75" customHeight="1" x14ac:dyDescent="0.15">
      <c r="A26" s="11"/>
      <c r="B26" s="11"/>
      <c r="C26" s="796" t="s">
        <v>17</v>
      </c>
      <c r="D26" s="796"/>
      <c r="E26" s="796"/>
      <c r="F26" s="796"/>
      <c r="G26" s="796"/>
      <c r="H26" s="796"/>
      <c r="I26" s="796"/>
      <c r="J26" s="796"/>
      <c r="K26" s="796"/>
      <c r="L26" s="796"/>
      <c r="M26" s="796"/>
      <c r="N26" s="796"/>
    </row>
    <row r="27" spans="1:35" ht="18.75" customHeight="1" x14ac:dyDescent="0.15">
      <c r="A27" s="491" t="s">
        <v>18</v>
      </c>
      <c r="B27" s="492"/>
      <c r="C27" s="492"/>
      <c r="D27" s="492"/>
      <c r="E27" s="492"/>
      <c r="F27" s="492"/>
      <c r="G27" s="492"/>
      <c r="H27" s="492"/>
      <c r="I27" s="492"/>
      <c r="J27" s="119"/>
      <c r="K27" s="119"/>
      <c r="L27" s="119"/>
      <c r="M27" s="119"/>
      <c r="N27" s="119"/>
    </row>
    <row r="28" spans="1:35" ht="21.75" customHeight="1" x14ac:dyDescent="0.15">
      <c r="A28" s="491"/>
      <c r="B28" s="796" t="s">
        <v>19</v>
      </c>
      <c r="C28" s="796"/>
      <c r="D28" s="796"/>
      <c r="E28" s="796"/>
      <c r="F28" s="796"/>
      <c r="G28" s="796"/>
      <c r="H28" s="796"/>
      <c r="I28" s="796"/>
      <c r="J28" s="796"/>
      <c r="K28" s="796"/>
      <c r="L28" s="796"/>
      <c r="M28" s="796"/>
      <c r="N28" s="796"/>
      <c r="O28" s="12"/>
      <c r="P28" s="12"/>
      <c r="Q28" s="12"/>
      <c r="R28" s="12"/>
      <c r="S28" s="12"/>
      <c r="T28" s="12"/>
      <c r="U28" s="12"/>
      <c r="V28" s="12"/>
      <c r="W28" s="12"/>
      <c r="X28" s="12"/>
      <c r="Y28" s="12"/>
      <c r="Z28" s="12"/>
      <c r="AA28" s="12"/>
      <c r="AB28" s="12"/>
      <c r="AC28" s="12"/>
      <c r="AD28" s="12"/>
      <c r="AE28" s="12"/>
      <c r="AF28" s="12"/>
      <c r="AG28" s="12"/>
      <c r="AH28" s="12"/>
      <c r="AI28" s="12"/>
    </row>
    <row r="29" spans="1:35" ht="18.75" customHeight="1" x14ac:dyDescent="0.15">
      <c r="A29" s="491"/>
      <c r="B29" s="1" t="s">
        <v>20</v>
      </c>
      <c r="C29" s="1"/>
      <c r="D29" s="119"/>
      <c r="E29" s="119"/>
      <c r="F29" s="493"/>
      <c r="G29" s="493"/>
      <c r="H29" s="494"/>
      <c r="I29" s="494"/>
      <c r="J29" s="119"/>
      <c r="K29" s="119"/>
      <c r="L29" s="119"/>
      <c r="M29" s="119"/>
      <c r="N29" s="119"/>
    </row>
    <row r="30" spans="1:35" ht="26.25" customHeight="1" x14ac:dyDescent="0.15">
      <c r="A30" s="495"/>
      <c r="B30" s="897"/>
      <c r="C30" s="898"/>
      <c r="D30" s="899" t="s">
        <v>21</v>
      </c>
      <c r="E30" s="900"/>
      <c r="F30" s="899" t="s">
        <v>22</v>
      </c>
      <c r="G30" s="900"/>
      <c r="H30" s="901" t="s">
        <v>23</v>
      </c>
      <c r="I30" s="902"/>
      <c r="J30" s="899" t="s">
        <v>24</v>
      </c>
      <c r="K30" s="900"/>
      <c r="L30" s="496" t="s">
        <v>24</v>
      </c>
      <c r="M30" s="119"/>
      <c r="N30" s="119"/>
    </row>
    <row r="31" spans="1:35" ht="7.5" customHeight="1" x14ac:dyDescent="0.15">
      <c r="A31" s="495"/>
      <c r="B31" s="907" t="s">
        <v>25</v>
      </c>
      <c r="C31" s="908"/>
      <c r="D31" s="911"/>
      <c r="E31" s="912"/>
      <c r="F31" s="911"/>
      <c r="G31" s="912"/>
      <c r="H31" s="913"/>
      <c r="I31" s="914"/>
      <c r="J31" s="911"/>
      <c r="K31" s="912"/>
      <c r="L31" s="497"/>
      <c r="M31" s="498"/>
      <c r="N31" s="119"/>
    </row>
    <row r="32" spans="1:35" ht="18.75" customHeight="1" x14ac:dyDescent="0.15">
      <c r="A32" s="495"/>
      <c r="B32" s="909"/>
      <c r="C32" s="910"/>
      <c r="D32" s="915" t="s">
        <v>1181</v>
      </c>
      <c r="E32" s="916"/>
      <c r="F32" s="915" t="s">
        <v>1182</v>
      </c>
      <c r="G32" s="916"/>
      <c r="H32" s="917">
        <v>5</v>
      </c>
      <c r="I32" s="918"/>
      <c r="J32" s="915"/>
      <c r="K32" s="916"/>
      <c r="L32" s="530"/>
      <c r="M32" s="498"/>
      <c r="N32" s="119"/>
    </row>
    <row r="33" spans="1:17" ht="7.5" customHeight="1" x14ac:dyDescent="0.15">
      <c r="A33" s="495"/>
      <c r="B33" s="907" t="s">
        <v>26</v>
      </c>
      <c r="C33" s="908"/>
      <c r="D33" s="919"/>
      <c r="E33" s="920"/>
      <c r="F33" s="919"/>
      <c r="G33" s="920"/>
      <c r="H33" s="921"/>
      <c r="I33" s="922"/>
      <c r="J33" s="919"/>
      <c r="K33" s="920"/>
      <c r="L33" s="499"/>
      <c r="M33" s="498"/>
      <c r="N33" s="119"/>
    </row>
    <row r="34" spans="1:17" ht="18.75" customHeight="1" x14ac:dyDescent="0.15">
      <c r="A34" s="495"/>
      <c r="B34" s="909"/>
      <c r="C34" s="910"/>
      <c r="D34" s="915" t="s">
        <v>1181</v>
      </c>
      <c r="E34" s="916"/>
      <c r="F34" s="915" t="s">
        <v>1182</v>
      </c>
      <c r="G34" s="916"/>
      <c r="H34" s="917">
        <v>5</v>
      </c>
      <c r="I34" s="918"/>
      <c r="J34" s="915"/>
      <c r="K34" s="916"/>
      <c r="L34" s="531"/>
      <c r="M34" s="498"/>
      <c r="N34" s="119"/>
    </row>
    <row r="35" spans="1:17" ht="7.5" customHeight="1" x14ac:dyDescent="0.15">
      <c r="A35" s="495"/>
      <c r="B35" s="907" t="s">
        <v>27</v>
      </c>
      <c r="C35" s="908"/>
      <c r="D35" s="919"/>
      <c r="E35" s="920"/>
      <c r="F35" s="919"/>
      <c r="G35" s="920"/>
      <c r="H35" s="921"/>
      <c r="I35" s="922"/>
      <c r="J35" s="919"/>
      <c r="K35" s="920"/>
      <c r="L35" s="500"/>
      <c r="M35" s="498"/>
      <c r="N35" s="119"/>
    </row>
    <row r="36" spans="1:17" ht="18.75" customHeight="1" x14ac:dyDescent="0.15">
      <c r="A36" s="495"/>
      <c r="B36" s="909"/>
      <c r="C36" s="910"/>
      <c r="D36" s="915" t="s">
        <v>1181</v>
      </c>
      <c r="E36" s="916"/>
      <c r="F36" s="915" t="s">
        <v>1182</v>
      </c>
      <c r="G36" s="916"/>
      <c r="H36" s="917">
        <v>5</v>
      </c>
      <c r="I36" s="918"/>
      <c r="J36" s="915"/>
      <c r="K36" s="916"/>
      <c r="L36" s="530"/>
      <c r="M36" s="498"/>
      <c r="N36" s="119"/>
    </row>
    <row r="37" spans="1:17" ht="9" customHeight="1" x14ac:dyDescent="0.15">
      <c r="A37" s="495"/>
      <c r="B37" s="907" t="s">
        <v>28</v>
      </c>
      <c r="C37" s="908"/>
      <c r="D37" s="923"/>
      <c r="E37" s="924"/>
      <c r="F37" s="923"/>
      <c r="G37" s="924"/>
      <c r="H37" s="925"/>
      <c r="I37" s="926"/>
      <c r="J37" s="923"/>
      <c r="K37" s="924"/>
      <c r="L37" s="501"/>
      <c r="M37" s="498"/>
      <c r="N37" s="119"/>
    </row>
    <row r="38" spans="1:17" ht="22.5" customHeight="1" x14ac:dyDescent="0.15">
      <c r="A38" s="495"/>
      <c r="B38" s="909"/>
      <c r="C38" s="910"/>
      <c r="D38" s="927"/>
      <c r="E38" s="928"/>
      <c r="F38" s="927"/>
      <c r="G38" s="928"/>
      <c r="H38" s="929"/>
      <c r="I38" s="930"/>
      <c r="J38" s="927"/>
      <c r="K38" s="928"/>
      <c r="L38" s="681"/>
      <c r="M38" s="498"/>
      <c r="N38" s="119"/>
    </row>
    <row r="39" spans="1:17" ht="9" customHeight="1" x14ac:dyDescent="0.15">
      <c r="A39" s="495"/>
      <c r="B39" s="907" t="s">
        <v>29</v>
      </c>
      <c r="C39" s="908"/>
      <c r="D39" s="923"/>
      <c r="E39" s="924"/>
      <c r="F39" s="923"/>
      <c r="G39" s="924"/>
      <c r="H39" s="925"/>
      <c r="I39" s="926"/>
      <c r="J39" s="923"/>
      <c r="K39" s="924"/>
      <c r="L39" s="501"/>
      <c r="M39" s="498"/>
      <c r="N39" s="119"/>
    </row>
    <row r="40" spans="1:17" ht="22.5" customHeight="1" x14ac:dyDescent="0.15">
      <c r="A40" s="495"/>
      <c r="B40" s="909"/>
      <c r="C40" s="910"/>
      <c r="D40" s="927"/>
      <c r="E40" s="928"/>
      <c r="F40" s="927"/>
      <c r="G40" s="928"/>
      <c r="H40" s="929"/>
      <c r="I40" s="930"/>
      <c r="J40" s="927"/>
      <c r="K40" s="928"/>
      <c r="L40" s="681"/>
      <c r="M40" s="498"/>
      <c r="N40" s="119"/>
    </row>
    <row r="41" spans="1:17" s="13" customFormat="1" ht="18" customHeight="1" x14ac:dyDescent="0.15">
      <c r="A41" s="491"/>
      <c r="B41" s="1" t="s">
        <v>30</v>
      </c>
      <c r="M41" s="502"/>
      <c r="N41" s="502"/>
      <c r="Q41" s="14"/>
    </row>
    <row r="42" spans="1:17" ht="21" customHeight="1" x14ac:dyDescent="0.15">
      <c r="A42" s="503"/>
      <c r="B42" s="945" t="s">
        <v>31</v>
      </c>
      <c r="C42" s="946"/>
      <c r="D42" s="504"/>
      <c r="E42" s="505"/>
      <c r="F42" s="505"/>
      <c r="G42" s="505"/>
      <c r="H42" s="505"/>
      <c r="I42" s="505"/>
      <c r="J42" s="505"/>
      <c r="K42" s="506"/>
      <c r="L42" s="839" t="s">
        <v>32</v>
      </c>
      <c r="M42" s="931" t="s">
        <v>1097</v>
      </c>
      <c r="N42" s="933" t="s">
        <v>33</v>
      </c>
    </row>
    <row r="43" spans="1:17" ht="21" customHeight="1" x14ac:dyDescent="0.15">
      <c r="A43" s="503"/>
      <c r="B43" s="947"/>
      <c r="C43" s="948"/>
      <c r="D43" s="826" t="s">
        <v>34</v>
      </c>
      <c r="E43" s="827"/>
      <c r="F43" s="826" t="s">
        <v>35</v>
      </c>
      <c r="G43" s="827"/>
      <c r="H43" s="826" t="s">
        <v>36</v>
      </c>
      <c r="I43" s="827"/>
      <c r="J43" s="826" t="s">
        <v>37</v>
      </c>
      <c r="K43" s="827"/>
      <c r="L43" s="841"/>
      <c r="M43" s="932"/>
      <c r="N43" s="934"/>
    </row>
    <row r="44" spans="1:17" ht="9" customHeight="1" x14ac:dyDescent="0.15">
      <c r="A44" s="503"/>
      <c r="B44" s="507"/>
      <c r="C44" s="935" t="s">
        <v>38</v>
      </c>
      <c r="D44" s="937"/>
      <c r="E44" s="938"/>
      <c r="F44" s="937"/>
      <c r="G44" s="938"/>
      <c r="H44" s="937"/>
      <c r="I44" s="938"/>
      <c r="J44" s="939"/>
      <c r="K44" s="940"/>
      <c r="L44" s="508">
        <f>SUM(D44,F44,H44)</f>
        <v>0</v>
      </c>
      <c r="M44" s="509"/>
      <c r="N44" s="510"/>
    </row>
    <row r="45" spans="1:17" ht="18.75" customHeight="1" x14ac:dyDescent="0.15">
      <c r="A45" s="503"/>
      <c r="B45" s="507"/>
      <c r="C45" s="936"/>
      <c r="D45" s="943">
        <v>0</v>
      </c>
      <c r="E45" s="944"/>
      <c r="F45" s="943">
        <v>0</v>
      </c>
      <c r="G45" s="944"/>
      <c r="H45" s="943">
        <v>0</v>
      </c>
      <c r="I45" s="944"/>
      <c r="J45" s="941"/>
      <c r="K45" s="942"/>
      <c r="L45" s="511">
        <f>SUM(D45:I45)</f>
        <v>0</v>
      </c>
      <c r="M45" s="532">
        <v>0</v>
      </c>
      <c r="N45" s="510">
        <f>SUM('別紙1 活動計画書'!I16,'別紙1 活動計画書'!I28,'加算措置（みどり加算以外）'!I37,'加算措置（みどり加算以外）'!I68,'加算措置（みどり加算以外）'!O101)+IF('別紙1 活動計画書'!V45="○",MIN('別紙1 活動計画書'!S47,'別紙1 活動計画書'!I47),'別紙1 活動計画書'!I47)+IFERROR(VLOOKUP("○",'加算措置（みどり加算以外）'!I78:P80,5,FALSE),0)</f>
        <v>0</v>
      </c>
    </row>
    <row r="46" spans="1:17" ht="9" customHeight="1" x14ac:dyDescent="0.15">
      <c r="A46" s="503"/>
      <c r="B46" s="507"/>
      <c r="C46" s="959" t="s">
        <v>39</v>
      </c>
      <c r="D46" s="962"/>
      <c r="E46" s="963"/>
      <c r="F46" s="962"/>
      <c r="G46" s="963"/>
      <c r="H46" s="962"/>
      <c r="I46" s="963"/>
      <c r="J46" s="962"/>
      <c r="K46" s="963"/>
      <c r="L46" s="512">
        <f>SUM(D46:K46)</f>
        <v>0</v>
      </c>
      <c r="M46" s="512"/>
      <c r="N46" s="513"/>
    </row>
    <row r="47" spans="1:17" ht="18.75" customHeight="1" x14ac:dyDescent="0.15">
      <c r="A47" s="503"/>
      <c r="B47" s="507"/>
      <c r="C47" s="960"/>
      <c r="D47" s="964">
        <v>0</v>
      </c>
      <c r="E47" s="965"/>
      <c r="F47" s="964">
        <v>0</v>
      </c>
      <c r="G47" s="965"/>
      <c r="H47" s="964">
        <v>0</v>
      </c>
      <c r="I47" s="965"/>
      <c r="J47" s="964">
        <v>0</v>
      </c>
      <c r="K47" s="965"/>
      <c r="L47" s="949">
        <f>SUM(D47:J47)</f>
        <v>0</v>
      </c>
      <c r="M47" s="951">
        <v>0</v>
      </c>
      <c r="N47" s="953">
        <v>0</v>
      </c>
    </row>
    <row r="48" spans="1:17" ht="9" customHeight="1" x14ac:dyDescent="0.15">
      <c r="A48" s="503"/>
      <c r="B48" s="514"/>
      <c r="C48" s="960"/>
      <c r="D48" s="955" t="s">
        <v>40</v>
      </c>
      <c r="E48" s="515"/>
      <c r="F48" s="957" t="s">
        <v>40</v>
      </c>
      <c r="G48" s="515"/>
      <c r="H48" s="957" t="s">
        <v>40</v>
      </c>
      <c r="I48" s="515"/>
      <c r="J48" s="957" t="s">
        <v>40</v>
      </c>
      <c r="K48" s="515"/>
      <c r="L48" s="949"/>
      <c r="M48" s="951"/>
      <c r="N48" s="953"/>
    </row>
    <row r="49" spans="1:34" ht="22.5" customHeight="1" x14ac:dyDescent="0.15">
      <c r="A49" s="503"/>
      <c r="B49" s="516"/>
      <c r="C49" s="961"/>
      <c r="D49" s="956"/>
      <c r="E49" s="682"/>
      <c r="F49" s="958"/>
      <c r="G49" s="682"/>
      <c r="H49" s="958"/>
      <c r="I49" s="682"/>
      <c r="J49" s="958"/>
      <c r="K49" s="682"/>
      <c r="L49" s="950"/>
      <c r="M49" s="952"/>
      <c r="N49" s="954"/>
    </row>
    <row r="50" spans="1:34" ht="9" customHeight="1" x14ac:dyDescent="0.15">
      <c r="A50" s="503"/>
      <c r="B50" s="966" t="s">
        <v>41</v>
      </c>
      <c r="C50" s="968" t="s">
        <v>42</v>
      </c>
      <c r="D50" s="962">
        <v>0</v>
      </c>
      <c r="E50" s="970"/>
      <c r="F50" s="970"/>
      <c r="G50" s="970"/>
      <c r="H50" s="970"/>
      <c r="I50" s="970"/>
      <c r="J50" s="970"/>
      <c r="K50" s="970"/>
      <c r="L50" s="970"/>
      <c r="M50" s="971"/>
      <c r="N50" s="513"/>
    </row>
    <row r="51" spans="1:34" ht="18.75" customHeight="1" x14ac:dyDescent="0.15">
      <c r="A51" s="503"/>
      <c r="B51" s="967"/>
      <c r="C51" s="969"/>
      <c r="D51" s="972">
        <v>0</v>
      </c>
      <c r="E51" s="973"/>
      <c r="F51" s="973"/>
      <c r="G51" s="973"/>
      <c r="H51" s="973"/>
      <c r="I51" s="973"/>
      <c r="J51" s="973"/>
      <c r="K51" s="973"/>
      <c r="L51" s="973"/>
      <c r="M51" s="974"/>
      <c r="N51" s="683">
        <v>0</v>
      </c>
    </row>
    <row r="52" spans="1:34" ht="41.25" customHeight="1" x14ac:dyDescent="0.15">
      <c r="A52" s="503"/>
      <c r="B52" s="975" t="s">
        <v>408</v>
      </c>
      <c r="C52" s="975"/>
      <c r="D52" s="975"/>
      <c r="E52" s="975"/>
      <c r="F52" s="975"/>
      <c r="G52" s="975"/>
      <c r="H52" s="975"/>
      <c r="I52" s="975"/>
      <c r="J52" s="975"/>
      <c r="K52" s="975"/>
      <c r="L52" s="975"/>
      <c r="M52" s="975"/>
      <c r="N52" s="975"/>
      <c r="O52" s="15"/>
      <c r="P52" s="15"/>
      <c r="Q52" s="15"/>
      <c r="R52" s="15"/>
      <c r="S52" s="15"/>
      <c r="T52" s="15"/>
      <c r="U52" s="15"/>
      <c r="V52" s="15"/>
      <c r="W52" s="15"/>
      <c r="X52" s="15"/>
      <c r="Y52" s="15"/>
      <c r="Z52" s="15"/>
      <c r="AA52" s="15"/>
      <c r="AB52" s="15"/>
      <c r="AC52" s="15"/>
      <c r="AD52" s="15"/>
      <c r="AE52" s="15"/>
      <c r="AF52" s="15"/>
      <c r="AG52" s="15"/>
      <c r="AH52" s="15"/>
    </row>
    <row r="53" spans="1:34" s="2" customFormat="1" ht="15.75" customHeight="1" x14ac:dyDescent="0.15">
      <c r="A53" s="210"/>
      <c r="B53" s="976" t="s">
        <v>43</v>
      </c>
      <c r="C53" s="977"/>
      <c r="D53" s="977"/>
      <c r="E53" s="978"/>
      <c r="F53" s="838" t="s">
        <v>44</v>
      </c>
      <c r="G53" s="989"/>
      <c r="H53" s="989"/>
      <c r="I53" s="839"/>
      <c r="J53" s="838" t="s">
        <v>45</v>
      </c>
      <c r="K53" s="839"/>
      <c r="L53" s="843" t="s">
        <v>46</v>
      </c>
    </row>
    <row r="54" spans="1:34" s="2" customFormat="1" ht="21.75" customHeight="1" x14ac:dyDescent="0.15">
      <c r="A54" s="210"/>
      <c r="B54" s="979"/>
      <c r="C54" s="980"/>
      <c r="D54" s="980"/>
      <c r="E54" s="981"/>
      <c r="F54" s="517"/>
      <c r="G54" s="518"/>
      <c r="H54" s="987" t="s">
        <v>1071</v>
      </c>
      <c r="I54" s="988"/>
      <c r="J54" s="840"/>
      <c r="K54" s="841"/>
      <c r="L54" s="845"/>
    </row>
    <row r="55" spans="1:34" s="2" customFormat="1" ht="9" customHeight="1" x14ac:dyDescent="0.15">
      <c r="A55" s="210"/>
      <c r="B55" s="979"/>
      <c r="C55" s="980"/>
      <c r="D55" s="980"/>
      <c r="E55" s="981"/>
      <c r="F55" s="982"/>
      <c r="G55" s="982"/>
      <c r="H55" s="983"/>
      <c r="I55" s="983"/>
      <c r="J55" s="982"/>
      <c r="K55" s="982"/>
      <c r="L55" s="519"/>
    </row>
    <row r="56" spans="1:34" s="2" customFormat="1" ht="22.5" customHeight="1" x14ac:dyDescent="0.15">
      <c r="A56" s="210"/>
      <c r="B56" s="979"/>
      <c r="C56" s="980"/>
      <c r="D56" s="980"/>
      <c r="E56" s="981"/>
      <c r="F56" s="984">
        <v>0</v>
      </c>
      <c r="G56" s="985"/>
      <c r="H56" s="986">
        <v>0</v>
      </c>
      <c r="I56" s="986"/>
      <c r="J56" s="985">
        <v>0</v>
      </c>
      <c r="K56" s="985"/>
      <c r="L56" s="533">
        <v>0</v>
      </c>
    </row>
    <row r="57" spans="1:34" s="2" customFormat="1" ht="9" customHeight="1" x14ac:dyDescent="0.15">
      <c r="A57" s="210"/>
      <c r="B57" s="520"/>
      <c r="C57" s="990" t="s">
        <v>47</v>
      </c>
      <c r="D57" s="991"/>
      <c r="E57" s="992"/>
      <c r="F57" s="996"/>
      <c r="G57" s="996"/>
      <c r="H57" s="997"/>
      <c r="I57" s="997"/>
      <c r="J57" s="996"/>
      <c r="K57" s="996"/>
      <c r="L57" s="521"/>
    </row>
    <row r="58" spans="1:34" s="2" customFormat="1" ht="22.5" customHeight="1" x14ac:dyDescent="0.15">
      <c r="A58" s="210"/>
      <c r="B58" s="522"/>
      <c r="C58" s="993"/>
      <c r="D58" s="994"/>
      <c r="E58" s="995"/>
      <c r="F58" s="985">
        <v>0</v>
      </c>
      <c r="G58" s="985"/>
      <c r="H58" s="986">
        <v>0</v>
      </c>
      <c r="I58" s="986"/>
      <c r="J58" s="985">
        <v>0</v>
      </c>
      <c r="K58" s="985"/>
      <c r="L58" s="533">
        <v>0</v>
      </c>
    </row>
    <row r="59" spans="1:34" s="2" customFormat="1" ht="18" customHeight="1" x14ac:dyDescent="0.15">
      <c r="A59" s="210"/>
      <c r="B59" s="998" t="s">
        <v>48</v>
      </c>
      <c r="C59" s="998"/>
      <c r="D59" s="998"/>
      <c r="E59" s="998"/>
      <c r="F59" s="998"/>
      <c r="G59" s="998"/>
      <c r="H59" s="998"/>
      <c r="I59" s="998"/>
      <c r="J59" s="998"/>
      <c r="K59" s="998"/>
      <c r="L59" s="998"/>
      <c r="M59" s="998"/>
      <c r="N59" s="998"/>
    </row>
    <row r="60" spans="1:34" ht="18" customHeight="1" x14ac:dyDescent="0.15">
      <c r="B60" s="13" t="s">
        <v>49</v>
      </c>
    </row>
    <row r="61" spans="1:34" s="16" customFormat="1" ht="18.75" customHeight="1" x14ac:dyDescent="0.15">
      <c r="A61" s="523"/>
      <c r="B61" s="524" t="s">
        <v>50</v>
      </c>
      <c r="E61" s="525"/>
    </row>
    <row r="62" spans="1:34" ht="18.75" customHeight="1" x14ac:dyDescent="0.15">
      <c r="B62" s="13" t="s">
        <v>51</v>
      </c>
    </row>
    <row r="63" spans="1:34" ht="26.25" customHeight="1" x14ac:dyDescent="0.15">
      <c r="A63" s="523"/>
      <c r="B63" s="999" t="s">
        <v>52</v>
      </c>
      <c r="C63" s="999"/>
      <c r="D63" s="999"/>
      <c r="E63" s="999"/>
      <c r="F63" s="999"/>
      <c r="G63" s="999"/>
      <c r="H63" s="999"/>
      <c r="I63" s="999"/>
      <c r="J63" s="999"/>
      <c r="K63" s="999"/>
      <c r="L63" s="999"/>
      <c r="M63" s="999"/>
      <c r="N63" s="999"/>
    </row>
    <row r="64" spans="1:34" ht="26.25" customHeight="1" x14ac:dyDescent="0.15">
      <c r="B64" s="13" t="s">
        <v>399</v>
      </c>
      <c r="D64" s="13"/>
      <c r="E64" s="13"/>
      <c r="F64" s="13"/>
      <c r="G64" s="526"/>
      <c r="H64" s="13"/>
      <c r="I64" s="13"/>
      <c r="J64" s="13"/>
      <c r="K64" s="13"/>
      <c r="L64" s="13"/>
    </row>
    <row r="65" spans="2:34" ht="30" customHeight="1" x14ac:dyDescent="0.15">
      <c r="B65" s="1000" t="s">
        <v>400</v>
      </c>
      <c r="C65" s="1000"/>
      <c r="D65" s="1000"/>
      <c r="E65" s="1000"/>
      <c r="F65" s="526"/>
      <c r="H65" s="526"/>
    </row>
    <row r="66" spans="2:34" ht="7.5" customHeight="1" x14ac:dyDescent="0.15">
      <c r="B66" s="1002">
        <f>L44+L46-D66</f>
        <v>0</v>
      </c>
      <c r="C66" s="1003"/>
      <c r="D66" s="1003"/>
      <c r="E66" s="1004"/>
      <c r="F66" s="527"/>
      <c r="G66" s="527"/>
      <c r="H66" s="527"/>
    </row>
    <row r="67" spans="2:34" ht="18" customHeight="1" x14ac:dyDescent="0.15">
      <c r="B67" s="1001">
        <v>0</v>
      </c>
      <c r="C67" s="1001"/>
      <c r="D67" s="1001"/>
      <c r="E67" s="1001"/>
      <c r="F67" s="528"/>
      <c r="G67" s="528"/>
      <c r="H67" s="528"/>
      <c r="I67" s="12"/>
      <c r="J67" s="12"/>
      <c r="K67" s="12"/>
      <c r="L67" s="12"/>
      <c r="M67" s="12"/>
      <c r="N67" s="12"/>
      <c r="O67" s="12"/>
      <c r="P67" s="12"/>
      <c r="Q67" s="12"/>
      <c r="R67" s="12"/>
      <c r="S67" s="12"/>
      <c r="T67" s="12"/>
      <c r="U67" s="12"/>
      <c r="V67" s="12"/>
    </row>
    <row r="68" spans="2:34" ht="43.35" customHeight="1" x14ac:dyDescent="0.15">
      <c r="B68" s="796" t="s">
        <v>53</v>
      </c>
      <c r="C68" s="796"/>
      <c r="D68" s="796"/>
      <c r="E68" s="796"/>
      <c r="F68" s="796"/>
      <c r="G68" s="796"/>
      <c r="H68" s="796"/>
      <c r="I68" s="796"/>
      <c r="J68" s="796"/>
      <c r="K68" s="796"/>
      <c r="L68" s="796"/>
      <c r="M68" s="796"/>
      <c r="N68" s="796"/>
      <c r="O68" s="12"/>
      <c r="P68" s="12"/>
      <c r="Q68" s="12"/>
      <c r="R68" s="12"/>
      <c r="S68" s="12"/>
      <c r="T68" s="12"/>
      <c r="U68" s="12"/>
      <c r="V68" s="12"/>
      <c r="W68" s="12"/>
      <c r="X68" s="12"/>
      <c r="Y68" s="12"/>
      <c r="Z68" s="12"/>
      <c r="AA68" s="12"/>
      <c r="AB68" s="12"/>
      <c r="AC68" s="12"/>
      <c r="AD68" s="12"/>
      <c r="AE68" s="12"/>
      <c r="AF68" s="12"/>
      <c r="AG68" s="12"/>
      <c r="AH68" s="12"/>
    </row>
    <row r="69" spans="2:34" ht="15" customHeight="1" x14ac:dyDescent="0.15">
      <c r="B69" s="529" t="s">
        <v>16</v>
      </c>
      <c r="C69" s="9"/>
      <c r="D69" s="9"/>
      <c r="E69" s="9"/>
      <c r="F69" s="9"/>
      <c r="G69" s="9"/>
      <c r="H69" s="9"/>
      <c r="I69" s="9"/>
      <c r="J69" s="9"/>
      <c r="K69" s="9"/>
      <c r="L69" s="9"/>
      <c r="M69" s="9"/>
      <c r="N69" s="9"/>
    </row>
    <row r="70" spans="2:34" ht="24.75" customHeight="1" x14ac:dyDescent="0.15">
      <c r="B70" s="796" t="s">
        <v>54</v>
      </c>
      <c r="C70" s="796"/>
      <c r="D70" s="796"/>
      <c r="E70" s="796"/>
      <c r="F70" s="796"/>
      <c r="G70" s="796"/>
      <c r="H70" s="796"/>
      <c r="I70" s="796"/>
      <c r="J70" s="796"/>
      <c r="K70" s="796"/>
      <c r="L70" s="796"/>
      <c r="M70" s="796"/>
      <c r="N70" s="796"/>
      <c r="O70" s="12"/>
      <c r="P70" s="12"/>
      <c r="Q70" s="12"/>
      <c r="R70" s="12"/>
      <c r="S70" s="12"/>
      <c r="T70" s="12"/>
      <c r="U70" s="12"/>
      <c r="V70" s="12"/>
      <c r="W70" s="12"/>
      <c r="X70" s="12"/>
      <c r="Y70" s="12"/>
      <c r="Z70" s="12"/>
      <c r="AA70" s="12"/>
      <c r="AB70" s="12"/>
      <c r="AC70" s="12"/>
      <c r="AD70" s="12"/>
      <c r="AE70" s="12"/>
      <c r="AF70" s="12"/>
      <c r="AG70" s="12"/>
      <c r="AH70" s="12"/>
    </row>
    <row r="107" spans="2:16" ht="22.5" customHeight="1" x14ac:dyDescent="0.15">
      <c r="B107" s="17"/>
      <c r="D107" s="13"/>
      <c r="E107" s="13"/>
      <c r="F107" s="13"/>
      <c r="G107" s="13"/>
      <c r="H107" s="13"/>
      <c r="I107" s="13"/>
      <c r="J107" s="13"/>
      <c r="K107" s="13"/>
      <c r="L107" s="13"/>
      <c r="M107" s="13"/>
      <c r="N107" s="13"/>
      <c r="O107" s="13"/>
      <c r="P107" s="13"/>
    </row>
    <row r="110" spans="2:16" ht="30" customHeight="1" x14ac:dyDescent="0.15"/>
    <row r="322" ht="65.25" customHeight="1" x14ac:dyDescent="0.15"/>
  </sheetData>
  <sheetProtection sheet="1" selectLockedCells="1"/>
  <mergeCells count="133">
    <mergeCell ref="C57:E58"/>
    <mergeCell ref="F57:G57"/>
    <mergeCell ref="H57:I57"/>
    <mergeCell ref="J57:K57"/>
    <mergeCell ref="F58:G58"/>
    <mergeCell ref="B70:N70"/>
    <mergeCell ref="B68:N68"/>
    <mergeCell ref="H58:I58"/>
    <mergeCell ref="J58:K58"/>
    <mergeCell ref="B59:N59"/>
    <mergeCell ref="B63:N63"/>
    <mergeCell ref="B65:E65"/>
    <mergeCell ref="B67:E67"/>
    <mergeCell ref="B66:E66"/>
    <mergeCell ref="B50:B51"/>
    <mergeCell ref="C50:C51"/>
    <mergeCell ref="D50:M50"/>
    <mergeCell ref="D51:M51"/>
    <mergeCell ref="B52:N52"/>
    <mergeCell ref="B53:E56"/>
    <mergeCell ref="F55:G55"/>
    <mergeCell ref="H55:I55"/>
    <mergeCell ref="J55:K55"/>
    <mergeCell ref="F56:G56"/>
    <mergeCell ref="H56:I56"/>
    <mergeCell ref="J56:K56"/>
    <mergeCell ref="H54:I54"/>
    <mergeCell ref="F53:I53"/>
    <mergeCell ref="J53:K54"/>
    <mergeCell ref="L53:L54"/>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C44:C45"/>
    <mergeCell ref="D44:E44"/>
    <mergeCell ref="F44:G44"/>
    <mergeCell ref="H44:I44"/>
    <mergeCell ref="J44:K45"/>
    <mergeCell ref="D45:E45"/>
    <mergeCell ref="F45:G45"/>
    <mergeCell ref="H45:I45"/>
    <mergeCell ref="B42:C43"/>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B37:C38"/>
    <mergeCell ref="D37:E37"/>
    <mergeCell ref="F37:G37"/>
    <mergeCell ref="H37:I37"/>
    <mergeCell ref="J37:K37"/>
    <mergeCell ref="D38:E38"/>
    <mergeCell ref="F38:G38"/>
    <mergeCell ref="H38:I38"/>
    <mergeCell ref="J38:K38"/>
    <mergeCell ref="B35:C36"/>
    <mergeCell ref="D35:E35"/>
    <mergeCell ref="F35:G35"/>
    <mergeCell ref="H35:I35"/>
    <mergeCell ref="J35:K35"/>
    <mergeCell ref="D36:E36"/>
    <mergeCell ref="F36:G36"/>
    <mergeCell ref="H36:I36"/>
    <mergeCell ref="J36:K36"/>
    <mergeCell ref="B33:C34"/>
    <mergeCell ref="D33:E33"/>
    <mergeCell ref="F33:G33"/>
    <mergeCell ref="H33:I33"/>
    <mergeCell ref="J33:K33"/>
    <mergeCell ref="D34:E34"/>
    <mergeCell ref="F34:G34"/>
    <mergeCell ref="H34:I34"/>
    <mergeCell ref="J34:K34"/>
    <mergeCell ref="B31:C32"/>
    <mergeCell ref="D31:E31"/>
    <mergeCell ref="F31:G31"/>
    <mergeCell ref="H31:I31"/>
    <mergeCell ref="J31:K31"/>
    <mergeCell ref="D32:E32"/>
    <mergeCell ref="F32:G32"/>
    <mergeCell ref="H32:I32"/>
    <mergeCell ref="J32:K32"/>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D9:E9"/>
    <mergeCell ref="F9:L9"/>
    <mergeCell ref="D10:E10"/>
    <mergeCell ref="D12:E12"/>
    <mergeCell ref="F12:L12"/>
    <mergeCell ref="M3:N3"/>
    <mergeCell ref="B4:N4"/>
    <mergeCell ref="D6:E6"/>
    <mergeCell ref="F6:L6"/>
    <mergeCell ref="D7:E7"/>
    <mergeCell ref="F7:L7"/>
    <mergeCell ref="F10:L10"/>
  </mergeCells>
  <phoneticPr fontId="5"/>
  <dataValidations disablePrompts="1" count="2">
    <dataValidation imeMode="hiragana" allowBlank="1" showInputMessage="1" showErrorMessage="1" sqref="F6:L6 F9:L9 F12:L12" xr:uid="{00000000-0002-0000-0000-000000000000}"/>
    <dataValidation imeMode="off" allowBlank="1" showInputMessage="1" showErrorMessage="1" sqref="F67:H67 D44:I45 F55:K58 M44:N45 L57 L55" xr:uid="{00000000-0002-0000-0000-000001000000}"/>
  </dataValidations>
  <printOptions horizontalCentered="1"/>
  <pageMargins left="0.59055118110236227" right="0.59055118110236227" top="0.74803149606299213" bottom="0.74803149606299213" header="0.31496062992125984" footer="0.31496062992125984"/>
  <pageSetup paperSize="9" scale="95" fitToHeight="0" orientation="portrait" r:id="rId1"/>
  <rowBreaks count="1" manualBreakCount="1">
    <brk id="26"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8"/>
    <pageSetUpPr fitToPage="1"/>
  </sheetPr>
  <dimension ref="A1:AR190"/>
  <sheetViews>
    <sheetView showGridLines="0" view="pageBreakPreview" zoomScale="90" zoomScaleNormal="48" zoomScaleSheetLayoutView="90" workbookViewId="0">
      <selection activeCell="B175" sqref="B175:C175"/>
    </sheetView>
  </sheetViews>
  <sheetFormatPr defaultColWidth="8.625" defaultRowHeight="18" customHeight="1" x14ac:dyDescent="0.15"/>
  <cols>
    <col min="1" max="1" width="3.125" style="7" customWidth="1"/>
    <col min="2" max="2" width="4.625" style="7" customWidth="1"/>
    <col min="3" max="3" width="3.375" style="7" customWidth="1"/>
    <col min="4" max="4" width="4.125" style="7" customWidth="1"/>
    <col min="5" max="5" width="5.875" style="7" customWidth="1"/>
    <col min="6" max="6" width="4.5" style="7" customWidth="1"/>
    <col min="7" max="7" width="5.5" style="7" customWidth="1"/>
    <col min="8" max="8" width="6.125" style="7" customWidth="1"/>
    <col min="9" max="10" width="4.125" style="7" customWidth="1"/>
    <col min="11" max="11" width="3.875" style="7" customWidth="1"/>
    <col min="12" max="12" width="5.5" style="7" customWidth="1"/>
    <col min="13" max="13" width="5.625" style="7" customWidth="1"/>
    <col min="14" max="14" width="1.5" style="7" customWidth="1"/>
    <col min="15" max="15" width="6.625" style="7" customWidth="1"/>
    <col min="16" max="19" width="3.875" style="7" customWidth="1"/>
    <col min="20" max="21" width="4.5" style="7" customWidth="1"/>
    <col min="22" max="24" width="4" style="7" customWidth="1"/>
    <col min="25" max="25" width="10.25" style="7" customWidth="1"/>
    <col min="26" max="31" width="18" style="7" customWidth="1"/>
    <col min="32" max="86" width="4.625" style="7" customWidth="1"/>
    <col min="87" max="16384" width="8.625" style="7"/>
  </cols>
  <sheetData>
    <row r="1" spans="1:31" s="18" customFormat="1" ht="18" customHeight="1" x14ac:dyDescent="0.15">
      <c r="A1" s="534"/>
      <c r="B1" s="534"/>
      <c r="C1" s="535"/>
      <c r="V1" s="212" t="s">
        <v>55</v>
      </c>
    </row>
    <row r="2" spans="1:31" s="19" customFormat="1" ht="23.25" customHeight="1" x14ac:dyDescent="0.2">
      <c r="A2" s="536"/>
      <c r="B2" s="1137" t="s">
        <v>56</v>
      </c>
      <c r="C2" s="1137"/>
      <c r="D2" s="1137"/>
      <c r="E2" s="1137"/>
      <c r="F2" s="1137"/>
      <c r="G2" s="1137"/>
      <c r="H2" s="1137"/>
      <c r="I2" s="1137"/>
      <c r="J2" s="1137"/>
      <c r="K2" s="1137"/>
      <c r="L2" s="1137"/>
      <c r="M2" s="1137"/>
      <c r="N2" s="1137"/>
      <c r="O2" s="1137"/>
      <c r="P2" s="1137"/>
      <c r="Q2" s="1137"/>
      <c r="R2" s="1137"/>
      <c r="S2" s="1137"/>
      <c r="T2" s="1137"/>
      <c r="U2" s="1137"/>
      <c r="V2" s="1137"/>
    </row>
    <row r="3" spans="1:31" s="13" customFormat="1" ht="23.25" customHeight="1" x14ac:dyDescent="0.15">
      <c r="A3" s="1" t="s">
        <v>9</v>
      </c>
      <c r="B3" s="537"/>
      <c r="C3" s="1"/>
      <c r="D3" s="1"/>
      <c r="E3" s="1"/>
      <c r="F3" s="1"/>
      <c r="H3" s="537"/>
      <c r="W3" s="1"/>
      <c r="X3" s="1"/>
    </row>
    <row r="4" spans="1:31" s="13" customFormat="1" ht="19.5" customHeight="1" x14ac:dyDescent="0.15">
      <c r="B4" s="1138" t="s">
        <v>57</v>
      </c>
      <c r="C4" s="1138"/>
      <c r="D4" s="1138"/>
      <c r="E4" s="1138"/>
      <c r="F4" s="1138"/>
      <c r="G4" s="1138"/>
      <c r="H4" s="1138"/>
      <c r="I4" s="4"/>
      <c r="J4" s="4" t="s">
        <v>58</v>
      </c>
      <c r="K4" s="678"/>
      <c r="L4" s="4"/>
      <c r="M4" s="4"/>
      <c r="N4" s="4"/>
      <c r="O4" s="4"/>
      <c r="P4" s="4"/>
      <c r="Q4" s="4"/>
      <c r="R4" s="4"/>
    </row>
    <row r="5" spans="1:31" s="4" customFormat="1" ht="27" customHeight="1" x14ac:dyDescent="0.15">
      <c r="A5" s="1" t="s">
        <v>978</v>
      </c>
      <c r="F5" s="1113" t="s">
        <v>1099</v>
      </c>
      <c r="G5" s="1113"/>
      <c r="H5" s="1113"/>
      <c r="I5" s="1113"/>
      <c r="J5" s="1113"/>
      <c r="K5" s="1113"/>
      <c r="L5" s="1113"/>
      <c r="M5" s="1113"/>
      <c r="N5" s="1113"/>
      <c r="O5" s="1113"/>
      <c r="P5" s="1113"/>
      <c r="Q5" s="1113"/>
      <c r="R5" s="1113"/>
      <c r="S5" s="1113"/>
      <c r="T5" s="1113"/>
      <c r="U5" s="1113"/>
      <c r="V5" s="1113"/>
      <c r="W5" s="1113"/>
      <c r="Z5" s="1230"/>
      <c r="AA5" s="1230"/>
      <c r="AB5" s="1230"/>
      <c r="AC5" s="1230"/>
      <c r="AD5" s="1230"/>
      <c r="AE5" s="1230"/>
    </row>
    <row r="6" spans="1:31" ht="24.75" customHeight="1" x14ac:dyDescent="0.15">
      <c r="A6" s="7" t="s">
        <v>59</v>
      </c>
      <c r="C6" s="21"/>
      <c r="D6" s="21"/>
      <c r="E6" s="21"/>
      <c r="F6" s="9"/>
      <c r="G6" s="21"/>
      <c r="H6" s="21"/>
      <c r="I6" s="21"/>
      <c r="J6" s="21"/>
      <c r="K6" s="21"/>
      <c r="Y6" s="1184"/>
      <c r="Z6" s="1230"/>
      <c r="AA6" s="1243"/>
      <c r="AB6" s="1243"/>
      <c r="AC6" s="1230"/>
      <c r="AD6" s="1243"/>
      <c r="AE6" s="1243"/>
    </row>
    <row r="7" spans="1:31" s="2" customFormat="1" ht="25.5" customHeight="1" x14ac:dyDescent="0.15">
      <c r="B7" s="22" t="s">
        <v>60</v>
      </c>
      <c r="C7" s="1073" t="s">
        <v>61</v>
      </c>
      <c r="D7" s="1073"/>
      <c r="E7" s="1073"/>
      <c r="F7" s="1000" t="s">
        <v>62</v>
      </c>
      <c r="G7" s="1000"/>
      <c r="H7" s="1000"/>
      <c r="I7" s="1073" t="s">
        <v>63</v>
      </c>
      <c r="J7" s="1073"/>
      <c r="K7" s="1073"/>
      <c r="L7" s="1073"/>
      <c r="N7" s="1140" t="s">
        <v>64</v>
      </c>
      <c r="O7" s="1140"/>
      <c r="P7" s="1140"/>
      <c r="Q7" s="1140"/>
      <c r="R7" s="1140"/>
      <c r="S7" s="1140"/>
      <c r="T7" s="1140"/>
      <c r="U7" s="1140"/>
      <c r="V7" s="1140"/>
      <c r="W7" s="1140"/>
      <c r="Y7" s="1184"/>
      <c r="Z7" s="1230"/>
      <c r="AA7" s="1243"/>
      <c r="AB7" s="1243"/>
      <c r="AC7" s="1230"/>
      <c r="AD7" s="1243"/>
      <c r="AE7" s="1243"/>
    </row>
    <row r="8" spans="1:31" s="2" customFormat="1" ht="6" customHeight="1" x14ac:dyDescent="0.15">
      <c r="A8" s="23"/>
      <c r="B8" s="1071" t="s">
        <v>34</v>
      </c>
      <c r="C8" s="1139"/>
      <c r="D8" s="1139"/>
      <c r="E8" s="1139"/>
      <c r="F8" s="1075"/>
      <c r="G8" s="1076"/>
      <c r="H8" s="538"/>
      <c r="I8" s="1131">
        <f t="shared" ref="I8:I13" si="0">ROUNDDOWN((INT(C8)*F8/10),0)</f>
        <v>0</v>
      </c>
      <c r="J8" s="1131"/>
      <c r="K8" s="1131"/>
      <c r="L8" s="1131"/>
      <c r="N8" s="1140"/>
      <c r="O8" s="1140"/>
      <c r="P8" s="1140"/>
      <c r="Q8" s="1140"/>
      <c r="R8" s="1140"/>
      <c r="S8" s="1140"/>
      <c r="T8" s="1140"/>
      <c r="U8" s="1140"/>
      <c r="V8" s="1140"/>
      <c r="W8" s="1140"/>
      <c r="Y8" s="1230"/>
      <c r="Z8" s="1230"/>
      <c r="AA8" s="1230"/>
      <c r="AB8" s="1230"/>
      <c r="AC8" s="1230"/>
      <c r="AD8" s="1230"/>
      <c r="AE8" s="1230"/>
    </row>
    <row r="9" spans="1:31" s="2" customFormat="1" ht="21.75" customHeight="1" x14ac:dyDescent="0.15">
      <c r="A9" s="23"/>
      <c r="B9" s="1072"/>
      <c r="C9" s="1132">
        <v>0</v>
      </c>
      <c r="D9" s="1132"/>
      <c r="E9" s="1132"/>
      <c r="F9" s="1098">
        <f>IF('はじめに（PC）'!$D$2="北海道",'【参考】交付単価（PC）'!H9,'【参考】交付単価（PC）'!B9)</f>
        <v>3000</v>
      </c>
      <c r="G9" s="1099"/>
      <c r="H9" s="539" t="s">
        <v>65</v>
      </c>
      <c r="I9" s="1078">
        <f>ROUNDDOWN((INT(C9)*F9/10),0)</f>
        <v>0</v>
      </c>
      <c r="J9" s="1078"/>
      <c r="K9" s="1078"/>
      <c r="L9" s="1078"/>
      <c r="N9" s="1140"/>
      <c r="O9" s="1140"/>
      <c r="P9" s="1140"/>
      <c r="Q9" s="1140"/>
      <c r="R9" s="1140"/>
      <c r="S9" s="1140"/>
      <c r="T9" s="1140"/>
      <c r="U9" s="1140"/>
      <c r="V9" s="1140"/>
      <c r="W9" s="1140"/>
      <c r="Y9" s="1230"/>
      <c r="Z9" s="1230"/>
      <c r="AA9" s="1230"/>
      <c r="AB9" s="1230"/>
      <c r="AC9" s="1230"/>
      <c r="AD9" s="1230"/>
      <c r="AE9" s="1230"/>
    </row>
    <row r="10" spans="1:31" s="2" customFormat="1" ht="6" customHeight="1" x14ac:dyDescent="0.15">
      <c r="A10" s="23"/>
      <c r="B10" s="1071" t="s">
        <v>66</v>
      </c>
      <c r="C10" s="1130"/>
      <c r="D10" s="1130"/>
      <c r="E10" s="1130"/>
      <c r="F10" s="1075"/>
      <c r="G10" s="1076"/>
      <c r="H10" s="538"/>
      <c r="I10" s="1131">
        <f t="shared" si="0"/>
        <v>0</v>
      </c>
      <c r="J10" s="1131"/>
      <c r="K10" s="1131"/>
      <c r="L10" s="1131"/>
      <c r="N10" s="1236" t="s">
        <v>67</v>
      </c>
      <c r="O10" s="1237"/>
      <c r="P10" s="1237"/>
      <c r="Q10" s="1237"/>
      <c r="R10" s="1237"/>
      <c r="S10" s="1237"/>
      <c r="T10" s="1237"/>
      <c r="U10" s="1237"/>
      <c r="V10" s="1237"/>
      <c r="W10" s="1238"/>
      <c r="Y10" s="1230"/>
      <c r="Z10" s="1230"/>
      <c r="AA10" s="1230"/>
      <c r="AB10" s="1230"/>
      <c r="AC10" s="1230"/>
      <c r="AD10" s="1230"/>
      <c r="AE10" s="1230"/>
    </row>
    <row r="11" spans="1:31" s="2" customFormat="1" ht="21.75" customHeight="1" x14ac:dyDescent="0.15">
      <c r="B11" s="1072"/>
      <c r="C11" s="1132">
        <v>0</v>
      </c>
      <c r="D11" s="1132"/>
      <c r="E11" s="1132"/>
      <c r="F11" s="1098">
        <f>IF('はじめに（PC）'!$D$2="北海道",'【参考】交付単価（PC）'!H10,'【参考】交付単価（PC）'!B10)</f>
        <v>2000</v>
      </c>
      <c r="G11" s="1099"/>
      <c r="H11" s="539" t="s">
        <v>65</v>
      </c>
      <c r="I11" s="1078">
        <f t="shared" si="0"/>
        <v>0</v>
      </c>
      <c r="J11" s="1078"/>
      <c r="K11" s="1078"/>
      <c r="L11" s="1078"/>
      <c r="N11" s="1239"/>
      <c r="O11" s="1062"/>
      <c r="P11" s="1062"/>
      <c r="Q11" s="1062"/>
      <c r="R11" s="1062"/>
      <c r="S11" s="1062"/>
      <c r="T11" s="1062"/>
      <c r="U11" s="1062"/>
      <c r="V11" s="1062"/>
      <c r="W11" s="1240"/>
      <c r="Y11" s="1230"/>
      <c r="Z11" s="1230"/>
      <c r="AA11" s="1230"/>
      <c r="AB11" s="1230"/>
      <c r="AC11" s="1230"/>
      <c r="AD11" s="1230"/>
      <c r="AE11" s="1230"/>
    </row>
    <row r="12" spans="1:31" s="2" customFormat="1" ht="6" customHeight="1" x14ac:dyDescent="0.15">
      <c r="B12" s="1071" t="s">
        <v>68</v>
      </c>
      <c r="C12" s="1130"/>
      <c r="D12" s="1130"/>
      <c r="E12" s="1130"/>
      <c r="F12" s="1075"/>
      <c r="G12" s="1076"/>
      <c r="H12" s="538"/>
      <c r="I12" s="1131">
        <f t="shared" si="0"/>
        <v>0</v>
      </c>
      <c r="J12" s="1131"/>
      <c r="K12" s="1131"/>
      <c r="L12" s="1131"/>
      <c r="N12" s="1239"/>
      <c r="O12" s="1062"/>
      <c r="P12" s="1062"/>
      <c r="Q12" s="1062"/>
      <c r="R12" s="1062"/>
      <c r="S12" s="1062"/>
      <c r="T12" s="1062"/>
      <c r="U12" s="1062"/>
      <c r="V12" s="1062"/>
      <c r="W12" s="1240"/>
      <c r="Y12" s="1230"/>
      <c r="Z12" s="1230"/>
      <c r="AA12" s="1230"/>
      <c r="AB12" s="1230"/>
      <c r="AC12" s="1230"/>
      <c r="AD12" s="1230"/>
      <c r="AE12" s="1230"/>
    </row>
    <row r="13" spans="1:31" s="2" customFormat="1" ht="21.75" customHeight="1" x14ac:dyDescent="0.15">
      <c r="B13" s="1133"/>
      <c r="C13" s="1132">
        <v>0</v>
      </c>
      <c r="D13" s="1132"/>
      <c r="E13" s="1132"/>
      <c r="F13" s="1098">
        <f>IF('はじめに（PC）'!$D$2="北海道",'【参考】交付単価（PC）'!H11,'【参考】交付単価（PC）'!B11)</f>
        <v>250</v>
      </c>
      <c r="G13" s="1099"/>
      <c r="H13" s="540" t="s">
        <v>65</v>
      </c>
      <c r="I13" s="1134">
        <f t="shared" si="0"/>
        <v>0</v>
      </c>
      <c r="J13" s="1134"/>
      <c r="K13" s="1134"/>
      <c r="L13" s="1134"/>
      <c r="N13" s="1239"/>
      <c r="O13" s="1062"/>
      <c r="P13" s="1062"/>
      <c r="Q13" s="1062"/>
      <c r="R13" s="1062"/>
      <c r="S13" s="1062"/>
      <c r="T13" s="1062"/>
      <c r="U13" s="1062"/>
      <c r="V13" s="1062"/>
      <c r="W13" s="1240"/>
      <c r="Y13" s="1230"/>
      <c r="Z13" s="1230"/>
      <c r="AA13" s="1230"/>
      <c r="AB13" s="1230"/>
      <c r="AC13" s="1230"/>
      <c r="AD13" s="1230"/>
      <c r="AE13" s="1230"/>
    </row>
    <row r="14" spans="1:31" s="2" customFormat="1" ht="20.100000000000001" customHeight="1" x14ac:dyDescent="0.15">
      <c r="B14" s="1124" t="s">
        <v>69</v>
      </c>
      <c r="C14" s="1125"/>
      <c r="D14" s="1125"/>
      <c r="E14" s="1125"/>
      <c r="F14" s="1125"/>
      <c r="G14" s="1125"/>
      <c r="H14" s="1125"/>
      <c r="I14" s="1125"/>
      <c r="J14" s="1125"/>
      <c r="K14" s="1125"/>
      <c r="L14" s="1126"/>
      <c r="N14" s="541"/>
      <c r="O14" s="1059" t="s">
        <v>70</v>
      </c>
      <c r="P14" s="1059"/>
      <c r="Q14" s="1059"/>
      <c r="R14" s="1059"/>
      <c r="S14" s="1059"/>
      <c r="T14" s="1060"/>
      <c r="U14" s="1241">
        <v>0</v>
      </c>
      <c r="V14" s="1242"/>
      <c r="W14" s="542"/>
    </row>
    <row r="15" spans="1:31" s="2" customFormat="1" ht="6" customHeight="1" x14ac:dyDescent="0.15">
      <c r="B15" s="1133" t="s">
        <v>71</v>
      </c>
      <c r="C15" s="1135">
        <f>INT(SUM(C8,C10,C12))</f>
        <v>0</v>
      </c>
      <c r="D15" s="1136"/>
      <c r="E15" s="1136"/>
      <c r="F15" s="1101"/>
      <c r="G15" s="1102"/>
      <c r="H15" s="1103"/>
      <c r="I15" s="1107">
        <f>SUM(I8,I10,I12)</f>
        <v>0</v>
      </c>
      <c r="J15" s="1107"/>
      <c r="K15" s="1107"/>
      <c r="L15" s="1108"/>
      <c r="N15" s="543"/>
      <c r="O15" s="544"/>
      <c r="P15" s="544"/>
      <c r="Q15" s="544"/>
      <c r="R15" s="544"/>
      <c r="S15" s="544"/>
      <c r="T15" s="544"/>
      <c r="U15" s="544"/>
      <c r="V15" s="544"/>
      <c r="W15" s="545"/>
    </row>
    <row r="16" spans="1:31" s="2" customFormat="1" ht="22.5" customHeight="1" x14ac:dyDescent="0.15">
      <c r="B16" s="1072"/>
      <c r="C16" s="1092">
        <f>INT(SUM(C9,C11,C13))</f>
        <v>0</v>
      </c>
      <c r="D16" s="1092"/>
      <c r="E16" s="1093"/>
      <c r="F16" s="1104"/>
      <c r="G16" s="1105"/>
      <c r="H16" s="1106"/>
      <c r="I16" s="1077">
        <f>SUM(I9,I11,I13)</f>
        <v>0</v>
      </c>
      <c r="J16" s="1078"/>
      <c r="K16" s="1078"/>
      <c r="L16" s="1078"/>
    </row>
    <row r="17" spans="1:44" s="2" customFormat="1" ht="6.75" customHeight="1" x14ac:dyDescent="0.15">
      <c r="B17" s="8"/>
      <c r="C17" s="546"/>
      <c r="D17" s="546"/>
      <c r="E17" s="546"/>
      <c r="F17" s="11"/>
      <c r="G17" s="11"/>
      <c r="H17" s="11"/>
      <c r="I17" s="11"/>
      <c r="J17" s="11"/>
      <c r="K17" s="27"/>
      <c r="L17" s="27"/>
      <c r="M17" s="27"/>
      <c r="N17" s="546"/>
      <c r="W17" s="8"/>
      <c r="X17" s="8"/>
      <c r="Y17" s="28"/>
      <c r="AI17" s="27"/>
    </row>
    <row r="18" spans="1:44" ht="23.25" customHeight="1" x14ac:dyDescent="0.15">
      <c r="A18" s="7" t="s">
        <v>1005</v>
      </c>
      <c r="C18" s="21"/>
      <c r="D18" s="21"/>
      <c r="E18" s="21"/>
      <c r="F18" s="21"/>
      <c r="G18" s="21"/>
      <c r="H18" s="21"/>
      <c r="I18" s="21"/>
      <c r="J18" s="21"/>
      <c r="K18" s="21"/>
      <c r="N18" s="350"/>
      <c r="O18" s="350"/>
      <c r="P18" s="350"/>
      <c r="Q18" s="350"/>
      <c r="R18" s="350"/>
      <c r="S18" s="350"/>
      <c r="T18" s="350"/>
      <c r="U18" s="350"/>
      <c r="V18" s="350"/>
      <c r="W18" s="350"/>
      <c r="X18" s="350"/>
      <c r="AI18" s="29"/>
      <c r="AJ18" s="29"/>
    </row>
    <row r="19" spans="1:44" s="2" customFormat="1" ht="25.5" customHeight="1" x14ac:dyDescent="0.15">
      <c r="B19" s="22" t="s">
        <v>60</v>
      </c>
      <c r="C19" s="1073" t="s">
        <v>61</v>
      </c>
      <c r="D19" s="1073"/>
      <c r="E19" s="1073"/>
      <c r="F19" s="1000" t="s">
        <v>62</v>
      </c>
      <c r="G19" s="1000"/>
      <c r="H19" s="1000"/>
      <c r="I19" s="1073" t="s">
        <v>63</v>
      </c>
      <c r="J19" s="1073"/>
      <c r="K19" s="1073"/>
      <c r="L19" s="1073"/>
      <c r="N19" s="1117" t="s">
        <v>994</v>
      </c>
      <c r="O19" s="1118"/>
      <c r="P19" s="1118"/>
      <c r="Q19" s="1118"/>
      <c r="R19" s="1118"/>
      <c r="S19" s="1118"/>
      <c r="T19" s="1118"/>
      <c r="U19" s="1118"/>
      <c r="V19" s="1118"/>
      <c r="W19" s="1119"/>
      <c r="X19" s="350"/>
      <c r="Y19" s="29"/>
      <c r="Z19" s="29"/>
      <c r="AA19" s="828"/>
      <c r="AB19" s="828"/>
      <c r="AC19" s="828"/>
      <c r="AD19" s="29"/>
      <c r="AE19" s="29"/>
      <c r="AF19" s="29"/>
      <c r="AG19" s="29"/>
      <c r="AH19" s="29"/>
      <c r="AI19" s="29"/>
      <c r="AJ19" s="29"/>
      <c r="AK19" s="29"/>
      <c r="AL19" s="29"/>
      <c r="AM19" s="29"/>
      <c r="AN19" s="29"/>
      <c r="AO19" s="29"/>
      <c r="AP19" s="29"/>
      <c r="AQ19" s="29"/>
      <c r="AR19" s="29"/>
    </row>
    <row r="20" spans="1:44" s="2" customFormat="1" ht="6" customHeight="1" x14ac:dyDescent="0.15">
      <c r="A20" s="23"/>
      <c r="B20" s="1071" t="s">
        <v>34</v>
      </c>
      <c r="C20" s="1074"/>
      <c r="D20" s="1074"/>
      <c r="E20" s="1074"/>
      <c r="F20" s="1075"/>
      <c r="G20" s="1076"/>
      <c r="H20" s="547"/>
      <c r="I20" s="1094">
        <f t="shared" ref="I20:I25" si="1">ROUNDDOWN((INT(C20)*F20/10),0)</f>
        <v>0</v>
      </c>
      <c r="J20" s="1094"/>
      <c r="K20" s="1094"/>
      <c r="L20" s="1094"/>
      <c r="N20" s="1120"/>
      <c r="O20" s="1121"/>
      <c r="P20" s="1121"/>
      <c r="Q20" s="1121"/>
      <c r="R20" s="1121"/>
      <c r="S20" s="1121"/>
      <c r="T20" s="1121"/>
      <c r="U20" s="1121"/>
      <c r="V20" s="1121"/>
      <c r="W20" s="1122"/>
      <c r="Y20" s="29"/>
      <c r="Z20" s="29"/>
      <c r="AA20" s="1261"/>
      <c r="AB20" s="1261"/>
      <c r="AC20" s="434"/>
      <c r="AD20" s="29"/>
      <c r="AE20" s="29"/>
      <c r="AF20" s="29"/>
      <c r="AG20" s="29"/>
      <c r="AH20" s="29"/>
      <c r="AI20" s="29"/>
      <c r="AJ20" s="29"/>
      <c r="AK20" s="29"/>
      <c r="AL20" s="29"/>
      <c r="AM20" s="29"/>
      <c r="AN20" s="29"/>
      <c r="AO20" s="29"/>
      <c r="AP20" s="29"/>
      <c r="AQ20" s="29"/>
      <c r="AR20" s="29"/>
    </row>
    <row r="21" spans="1:44" s="2" customFormat="1" ht="22.5" customHeight="1" x14ac:dyDescent="0.45">
      <c r="A21" s="23"/>
      <c r="B21" s="1072"/>
      <c r="C21" s="1095">
        <v>0</v>
      </c>
      <c r="D21" s="1096"/>
      <c r="E21" s="1097"/>
      <c r="F21" s="1098">
        <v>1800</v>
      </c>
      <c r="G21" s="1099"/>
      <c r="H21" s="548" t="s">
        <v>65</v>
      </c>
      <c r="I21" s="1100">
        <f t="shared" si="1"/>
        <v>0</v>
      </c>
      <c r="J21" s="1100"/>
      <c r="K21" s="1100"/>
      <c r="L21" s="1100"/>
      <c r="N21" s="1120"/>
      <c r="O21" s="1121"/>
      <c r="P21" s="1121"/>
      <c r="Q21" s="1121"/>
      <c r="R21" s="1121"/>
      <c r="S21" s="1121"/>
      <c r="T21" s="1121"/>
      <c r="U21" s="1121"/>
      <c r="V21" s="1121"/>
      <c r="W21" s="1122"/>
      <c r="Y21" s="29"/>
      <c r="Z21" s="29"/>
      <c r="AA21" s="1233"/>
      <c r="AB21" s="1233"/>
      <c r="AC21" s="434"/>
      <c r="AD21" s="29"/>
      <c r="AE21" s="29"/>
      <c r="AF21" s="29"/>
      <c r="AG21" s="29"/>
      <c r="AH21" s="29"/>
      <c r="AI21" s="29"/>
      <c r="AJ21" s="29"/>
      <c r="AK21" s="29"/>
      <c r="AL21" s="29"/>
      <c r="AM21" s="29"/>
      <c r="AN21" s="29"/>
      <c r="AO21" s="29"/>
      <c r="AP21" s="29"/>
      <c r="AQ21" s="29"/>
      <c r="AR21" s="29"/>
    </row>
    <row r="22" spans="1:44" s="2" customFormat="1" ht="12.6" customHeight="1" x14ac:dyDescent="0.15">
      <c r="A22" s="23"/>
      <c r="B22" s="1071" t="s">
        <v>66</v>
      </c>
      <c r="C22" s="1074"/>
      <c r="D22" s="1074"/>
      <c r="E22" s="1074"/>
      <c r="F22" s="1075"/>
      <c r="G22" s="1076"/>
      <c r="H22" s="547"/>
      <c r="I22" s="1094">
        <f t="shared" si="1"/>
        <v>0</v>
      </c>
      <c r="J22" s="1094"/>
      <c r="K22" s="1094"/>
      <c r="L22" s="1094"/>
      <c r="N22" s="549"/>
      <c r="O22" s="1111" t="s">
        <v>72</v>
      </c>
      <c r="P22" s="1111"/>
      <c r="Q22" s="1111"/>
      <c r="R22" s="1111"/>
      <c r="S22" s="1111"/>
      <c r="T22" s="1111"/>
      <c r="U22" s="1111"/>
      <c r="V22" s="1111"/>
      <c r="W22" s="1123"/>
      <c r="Y22" s="29"/>
      <c r="Z22" s="29"/>
      <c r="AA22" s="1261"/>
      <c r="AB22" s="1261"/>
      <c r="AC22" s="434"/>
      <c r="AD22" s="29"/>
      <c r="AE22" s="29"/>
      <c r="AF22" s="29"/>
      <c r="AG22" s="29"/>
      <c r="AH22" s="29"/>
      <c r="AI22" s="29"/>
      <c r="AJ22" s="29"/>
      <c r="AK22" s="29"/>
      <c r="AL22" s="29"/>
      <c r="AM22" s="29"/>
      <c r="AN22" s="29"/>
      <c r="AO22" s="29"/>
      <c r="AP22" s="29"/>
      <c r="AQ22" s="29"/>
      <c r="AR22" s="29"/>
    </row>
    <row r="23" spans="1:44" s="2" customFormat="1" ht="22.5" customHeight="1" x14ac:dyDescent="0.45">
      <c r="B23" s="1072"/>
      <c r="C23" s="1095">
        <v>0</v>
      </c>
      <c r="D23" s="1096"/>
      <c r="E23" s="1097"/>
      <c r="F23" s="1098">
        <v>1080</v>
      </c>
      <c r="G23" s="1099"/>
      <c r="H23" s="548" t="s">
        <v>65</v>
      </c>
      <c r="I23" s="1127">
        <f t="shared" si="1"/>
        <v>0</v>
      </c>
      <c r="J23" s="1128"/>
      <c r="K23" s="1128"/>
      <c r="L23" s="1129"/>
      <c r="N23" s="549"/>
      <c r="O23" s="1111"/>
      <c r="P23" s="1111"/>
      <c r="Q23" s="1111"/>
      <c r="R23" s="1111"/>
      <c r="S23" s="1111"/>
      <c r="T23" s="1111"/>
      <c r="U23" s="1111"/>
      <c r="V23" s="1111"/>
      <c r="W23" s="1123"/>
      <c r="X23" s="30"/>
      <c r="Y23" s="29"/>
      <c r="Z23" s="29"/>
      <c r="AA23" s="1233"/>
      <c r="AB23" s="1233"/>
      <c r="AC23" s="434"/>
      <c r="AD23" s="29"/>
      <c r="AE23" s="29"/>
      <c r="AF23" s="29"/>
      <c r="AG23" s="29"/>
      <c r="AH23" s="29"/>
      <c r="AI23" s="29"/>
      <c r="AJ23" s="29"/>
      <c r="AK23" s="29"/>
      <c r="AL23" s="29"/>
      <c r="AM23" s="29"/>
      <c r="AN23" s="29"/>
      <c r="AO23" s="29"/>
      <c r="AP23" s="29"/>
      <c r="AQ23" s="29"/>
      <c r="AR23" s="29"/>
    </row>
    <row r="24" spans="1:44" s="2" customFormat="1" ht="6" customHeight="1" x14ac:dyDescent="0.15">
      <c r="B24" s="1071" t="s">
        <v>68</v>
      </c>
      <c r="C24" s="1074"/>
      <c r="D24" s="1074"/>
      <c r="E24" s="1074"/>
      <c r="F24" s="1075"/>
      <c r="G24" s="1076"/>
      <c r="H24" s="547"/>
      <c r="I24" s="1094">
        <f t="shared" si="1"/>
        <v>0</v>
      </c>
      <c r="J24" s="1094"/>
      <c r="K24" s="1094"/>
      <c r="L24" s="1094"/>
      <c r="N24" s="549"/>
      <c r="O24" s="362"/>
      <c r="P24" s="362"/>
      <c r="Q24" s="362"/>
      <c r="R24" s="362"/>
      <c r="S24" s="362"/>
      <c r="T24" s="362"/>
      <c r="U24" s="362"/>
      <c r="V24" s="362"/>
      <c r="W24" s="550"/>
      <c r="X24" s="9"/>
      <c r="Y24" s="29"/>
      <c r="Z24" s="29"/>
      <c r="AA24" s="1261"/>
      <c r="AB24" s="1261"/>
      <c r="AC24" s="434"/>
      <c r="AD24" s="29"/>
      <c r="AE24" s="29"/>
      <c r="AF24" s="29"/>
      <c r="AG24" s="29"/>
      <c r="AH24" s="29"/>
      <c r="AI24" s="29"/>
      <c r="AJ24" s="29"/>
      <c r="AK24" s="29"/>
      <c r="AL24" s="29"/>
      <c r="AM24" s="29"/>
      <c r="AN24" s="29"/>
      <c r="AO24" s="29"/>
      <c r="AP24" s="29"/>
      <c r="AQ24" s="29"/>
      <c r="AR24" s="29"/>
    </row>
    <row r="25" spans="1:44" s="2" customFormat="1" ht="22.5" customHeight="1" x14ac:dyDescent="0.45">
      <c r="B25" s="1133"/>
      <c r="C25" s="1095">
        <v>0</v>
      </c>
      <c r="D25" s="1096"/>
      <c r="E25" s="1097"/>
      <c r="F25" s="1098">
        <v>180</v>
      </c>
      <c r="G25" s="1099"/>
      <c r="H25" s="551" t="s">
        <v>65</v>
      </c>
      <c r="I25" s="1141">
        <f t="shared" si="1"/>
        <v>0</v>
      </c>
      <c r="J25" s="1141"/>
      <c r="K25" s="1141"/>
      <c r="L25" s="1141"/>
      <c r="N25" s="1112" t="s">
        <v>985</v>
      </c>
      <c r="O25" s="1113"/>
      <c r="P25" s="1113"/>
      <c r="Q25" s="660"/>
      <c r="R25" s="401"/>
      <c r="S25" s="1113" t="s">
        <v>975</v>
      </c>
      <c r="T25" s="1113"/>
      <c r="U25" s="1113"/>
      <c r="V25" s="660"/>
      <c r="W25" s="552"/>
      <c r="X25" s="30"/>
      <c r="Y25" s="29"/>
      <c r="Z25" s="29"/>
      <c r="AA25" s="1233"/>
      <c r="AB25" s="1233"/>
      <c r="AC25" s="434"/>
      <c r="AD25" s="29"/>
      <c r="AE25" s="29"/>
      <c r="AF25" s="29"/>
      <c r="AG25" s="29"/>
      <c r="AH25" s="29"/>
      <c r="AI25" s="29"/>
      <c r="AJ25" s="29"/>
      <c r="AK25" s="29"/>
      <c r="AL25" s="29"/>
      <c r="AM25" s="29"/>
      <c r="AN25" s="29"/>
      <c r="AO25" s="29"/>
      <c r="AP25" s="29"/>
      <c r="AQ25" s="29"/>
      <c r="AR25" s="29"/>
    </row>
    <row r="26" spans="1:44" s="2" customFormat="1" ht="18" customHeight="1" x14ac:dyDescent="0.15">
      <c r="B26" s="1124" t="s">
        <v>73</v>
      </c>
      <c r="C26" s="1125"/>
      <c r="D26" s="1125"/>
      <c r="E26" s="1125"/>
      <c r="F26" s="1125"/>
      <c r="G26" s="1125"/>
      <c r="H26" s="1125"/>
      <c r="I26" s="1125"/>
      <c r="J26" s="1125"/>
      <c r="K26" s="1125"/>
      <c r="L26" s="1126"/>
      <c r="N26" s="1115"/>
      <c r="O26" s="1116"/>
      <c r="P26" s="1116"/>
      <c r="Q26" s="553"/>
      <c r="R26" s="553"/>
      <c r="S26" s="553"/>
      <c r="T26" s="553"/>
      <c r="U26" s="553"/>
      <c r="V26" s="553"/>
      <c r="W26" s="554"/>
      <c r="X26" s="350"/>
      <c r="Y26" s="29"/>
      <c r="Z26" s="29"/>
      <c r="AA26" s="29"/>
      <c r="AB26" s="29"/>
      <c r="AC26" s="29"/>
      <c r="AD26" s="29"/>
      <c r="AE26" s="29"/>
      <c r="AF26" s="29"/>
      <c r="AG26" s="29"/>
      <c r="AH26" s="29"/>
      <c r="AI26" s="29"/>
      <c r="AJ26" s="29"/>
      <c r="AK26" s="29"/>
      <c r="AL26" s="29"/>
      <c r="AM26" s="29"/>
      <c r="AN26" s="29"/>
      <c r="AO26" s="29"/>
      <c r="AP26" s="29"/>
      <c r="AQ26" s="29"/>
      <c r="AR26" s="29"/>
    </row>
    <row r="27" spans="1:44" s="2" customFormat="1" ht="22.5" customHeight="1" x14ac:dyDescent="0.15">
      <c r="B27" s="1152" t="s">
        <v>71</v>
      </c>
      <c r="C27" s="1262">
        <f>INT(SUM(C21,C23,C25))</f>
        <v>0</v>
      </c>
      <c r="D27" s="1263"/>
      <c r="E27" s="1264"/>
      <c r="F27" s="1153"/>
      <c r="G27" s="1153"/>
      <c r="H27" s="1154"/>
      <c r="I27" s="1269">
        <f>SUM(I21,I23,I25)</f>
        <v>0</v>
      </c>
      <c r="J27" s="1270"/>
      <c r="K27" s="1270"/>
      <c r="L27" s="1271"/>
      <c r="N27" s="1112" t="s">
        <v>976</v>
      </c>
      <c r="O27" s="1113"/>
      <c r="P27" s="1113"/>
      <c r="Q27" s="660"/>
      <c r="R27" s="401"/>
      <c r="S27" s="1113" t="s">
        <v>974</v>
      </c>
      <c r="T27" s="1113"/>
      <c r="U27" s="1113"/>
      <c r="V27" s="660"/>
      <c r="W27" s="555"/>
      <c r="Y27" s="29"/>
      <c r="Z27" s="29"/>
      <c r="AA27" s="29"/>
      <c r="AB27" s="29"/>
      <c r="AC27" s="29"/>
      <c r="AD27" s="29"/>
      <c r="AE27" s="29"/>
      <c r="AF27" s="29"/>
      <c r="AG27" s="29"/>
      <c r="AH27" s="29"/>
      <c r="AI27" s="29"/>
      <c r="AJ27" s="29"/>
      <c r="AK27" s="29"/>
      <c r="AL27" s="29"/>
      <c r="AM27" s="29"/>
      <c r="AN27" s="29"/>
      <c r="AO27" s="29"/>
      <c r="AP27" s="29"/>
      <c r="AQ27" s="29"/>
      <c r="AR27" s="29"/>
    </row>
    <row r="28" spans="1:44" s="2" customFormat="1" ht="7.5" customHeight="1" x14ac:dyDescent="0.15">
      <c r="B28" s="831"/>
      <c r="C28" s="1093"/>
      <c r="D28" s="1175"/>
      <c r="E28" s="1265"/>
      <c r="F28" s="1155"/>
      <c r="G28" s="1155"/>
      <c r="H28" s="1156"/>
      <c r="I28" s="1127"/>
      <c r="J28" s="1128"/>
      <c r="K28" s="1128"/>
      <c r="L28" s="1129"/>
      <c r="N28" s="556"/>
      <c r="O28" s="557"/>
      <c r="P28" s="557"/>
      <c r="Q28" s="557"/>
      <c r="R28" s="557"/>
      <c r="S28" s="557"/>
      <c r="T28" s="557"/>
      <c r="U28" s="558"/>
      <c r="V28" s="559"/>
      <c r="W28" s="560"/>
      <c r="Y28" s="29"/>
      <c r="Z28" s="29"/>
      <c r="AA28" s="29"/>
      <c r="AB28" s="29"/>
      <c r="AC28" s="29"/>
      <c r="AD28" s="29"/>
      <c r="AE28" s="29"/>
      <c r="AF28" s="29"/>
      <c r="AG28" s="29"/>
      <c r="AH28" s="29"/>
      <c r="AI28" s="29"/>
      <c r="AJ28" s="29"/>
      <c r="AK28" s="29"/>
      <c r="AL28" s="29"/>
      <c r="AM28" s="29"/>
      <c r="AN28" s="29"/>
      <c r="AO28" s="29"/>
      <c r="AP28" s="29"/>
      <c r="AQ28" s="29"/>
      <c r="AR28" s="29"/>
    </row>
    <row r="29" spans="1:44" s="2" customFormat="1" ht="11.25" customHeight="1" x14ac:dyDescent="0.15">
      <c r="B29" s="8"/>
      <c r="C29" s="546"/>
      <c r="D29" s="546"/>
      <c r="E29" s="546"/>
      <c r="F29" s="561"/>
      <c r="G29" s="561"/>
      <c r="H29" s="561"/>
      <c r="I29" s="27"/>
      <c r="J29" s="562"/>
      <c r="K29" s="27"/>
      <c r="L29" s="27"/>
      <c r="N29" s="1114"/>
      <c r="O29" s="1114"/>
      <c r="P29" s="1114"/>
      <c r="Q29" s="1114"/>
      <c r="R29" s="1114"/>
      <c r="S29" s="1114"/>
      <c r="T29" s="1114"/>
      <c r="U29" s="401"/>
      <c r="V29" s="289"/>
      <c r="W29" s="289"/>
      <c r="Y29" s="29"/>
      <c r="Z29" s="29"/>
      <c r="AA29" s="29"/>
      <c r="AB29" s="29"/>
      <c r="AC29" s="29"/>
      <c r="AD29" s="29"/>
      <c r="AE29" s="29"/>
      <c r="AF29" s="29"/>
      <c r="AG29" s="29"/>
      <c r="AH29" s="29"/>
      <c r="AI29" s="29"/>
      <c r="AJ29" s="29"/>
      <c r="AK29" s="29"/>
      <c r="AL29" s="29"/>
      <c r="AM29" s="29"/>
      <c r="AN29" s="29"/>
      <c r="AO29" s="29"/>
      <c r="AP29" s="29"/>
      <c r="AQ29" s="29"/>
      <c r="AR29" s="29"/>
    </row>
    <row r="30" spans="1:44" s="2" customFormat="1" ht="45.95" customHeight="1" x14ac:dyDescent="0.15">
      <c r="B30" s="8"/>
      <c r="C30" s="546"/>
      <c r="D30" s="546"/>
      <c r="E30" s="546"/>
      <c r="F30" s="561"/>
      <c r="G30" s="561"/>
      <c r="H30" s="561"/>
      <c r="I30" s="27"/>
      <c r="J30" s="27"/>
      <c r="K30" s="27"/>
      <c r="L30" s="27"/>
      <c r="N30" s="1117" t="s">
        <v>1077</v>
      </c>
      <c r="O30" s="1118"/>
      <c r="P30" s="1118"/>
      <c r="Q30" s="1118"/>
      <c r="R30" s="1118"/>
      <c r="S30" s="1118"/>
      <c r="T30" s="1118"/>
      <c r="U30" s="1118"/>
      <c r="V30" s="1118"/>
      <c r="W30" s="1119"/>
      <c r="AA30" s="25"/>
      <c r="AB30" s="25"/>
      <c r="AC30" s="25"/>
      <c r="AD30" s="25"/>
    </row>
    <row r="31" spans="1:44" s="2" customFormat="1" ht="26.45" customHeight="1" x14ac:dyDescent="0.15">
      <c r="B31" s="8"/>
      <c r="C31" s="546"/>
      <c r="D31" s="546"/>
      <c r="E31" s="546"/>
      <c r="F31" s="561"/>
      <c r="G31" s="561"/>
      <c r="H31" s="561"/>
      <c r="I31" s="27"/>
      <c r="J31" s="27"/>
      <c r="K31" s="27"/>
      <c r="L31" s="27"/>
      <c r="N31" s="549"/>
      <c r="O31" s="1111" t="s">
        <v>1098</v>
      </c>
      <c r="P31" s="1111"/>
      <c r="Q31" s="1111"/>
      <c r="R31" s="1111"/>
      <c r="S31" s="1111"/>
      <c r="T31" s="1111"/>
      <c r="U31" s="401" t="s">
        <v>58</v>
      </c>
      <c r="V31" s="661"/>
      <c r="W31" s="555"/>
      <c r="AA31" s="25"/>
      <c r="AB31" s="25"/>
      <c r="AC31" s="25"/>
      <c r="AD31" s="25"/>
    </row>
    <row r="32" spans="1:44" s="2" customFormat="1" ht="9.9499999999999993" customHeight="1" x14ac:dyDescent="0.15">
      <c r="B32" s="8"/>
      <c r="C32" s="546"/>
      <c r="D32" s="546"/>
      <c r="E32" s="546"/>
      <c r="F32" s="561"/>
      <c r="G32" s="561"/>
      <c r="H32" s="561"/>
      <c r="I32" s="27"/>
      <c r="J32" s="27"/>
      <c r="K32" s="27"/>
      <c r="L32" s="27"/>
      <c r="N32" s="1109"/>
      <c r="O32" s="1110"/>
      <c r="P32" s="1110"/>
      <c r="Q32" s="1110"/>
      <c r="R32" s="1110"/>
      <c r="S32" s="1110"/>
      <c r="T32" s="1110"/>
      <c r="U32" s="1110"/>
      <c r="V32" s="1110"/>
      <c r="W32" s="560"/>
      <c r="AA32" s="25"/>
      <c r="AB32" s="25"/>
      <c r="AC32" s="25"/>
      <c r="AD32" s="25"/>
    </row>
    <row r="33" spans="1:30" s="2" customFormat="1" ht="6.95" customHeight="1" x14ac:dyDescent="0.15">
      <c r="B33" s="8"/>
      <c r="C33" s="546"/>
      <c r="D33" s="546"/>
      <c r="E33" s="546"/>
      <c r="F33" s="561"/>
      <c r="G33" s="561"/>
      <c r="H33" s="561"/>
      <c r="I33" s="27"/>
      <c r="J33" s="27"/>
      <c r="K33" s="27"/>
      <c r="L33" s="27"/>
      <c r="N33" s="563"/>
      <c r="O33" s="33"/>
      <c r="P33" s="33"/>
      <c r="Q33" s="33"/>
      <c r="R33" s="33"/>
      <c r="S33" s="33"/>
      <c r="T33" s="33"/>
      <c r="AA33" s="25"/>
      <c r="AB33" s="25"/>
      <c r="AC33" s="25"/>
      <c r="AD33" s="25"/>
    </row>
    <row r="34" spans="1:30" ht="17.100000000000001" customHeight="1" x14ac:dyDescent="0.15">
      <c r="A34" s="20" t="s">
        <v>74</v>
      </c>
      <c r="C34" s="21"/>
      <c r="D34" s="21"/>
      <c r="E34" s="21"/>
      <c r="F34" s="21"/>
      <c r="G34" s="21"/>
      <c r="H34" s="21"/>
      <c r="I34" s="21"/>
      <c r="J34" s="21"/>
      <c r="K34" s="21"/>
      <c r="N34" s="564"/>
      <c r="O34" s="564"/>
      <c r="P34" s="564"/>
      <c r="Q34" s="564"/>
      <c r="R34" s="564"/>
      <c r="S34" s="564"/>
      <c r="T34" s="564"/>
      <c r="U34" s="564"/>
      <c r="V34" s="564"/>
      <c r="W34" s="564"/>
      <c r="AA34" s="283"/>
      <c r="AB34" s="283"/>
      <c r="AC34" s="283"/>
      <c r="AD34" s="283"/>
    </row>
    <row r="35" spans="1:30" s="2" customFormat="1" ht="25.5" customHeight="1" x14ac:dyDescent="0.15">
      <c r="B35" s="22" t="s">
        <v>60</v>
      </c>
      <c r="C35" s="1073" t="s">
        <v>61</v>
      </c>
      <c r="D35" s="1073"/>
      <c r="E35" s="1073"/>
      <c r="F35" s="1000" t="s">
        <v>62</v>
      </c>
      <c r="G35" s="1000"/>
      <c r="H35" s="1000"/>
      <c r="I35" s="1073" t="s">
        <v>75</v>
      </c>
      <c r="J35" s="1073"/>
      <c r="K35" s="1073"/>
      <c r="L35" s="1073"/>
      <c r="N35" s="1257" t="s">
        <v>1038</v>
      </c>
      <c r="O35" s="1258"/>
      <c r="P35" s="1258"/>
      <c r="Q35" s="1258"/>
      <c r="R35" s="1258"/>
      <c r="S35" s="1258"/>
      <c r="T35" s="1258"/>
      <c r="U35" s="1258"/>
      <c r="V35" s="1258"/>
      <c r="W35" s="565"/>
      <c r="X35" s="29"/>
      <c r="Y35" s="29"/>
      <c r="Z35" s="29"/>
      <c r="AA35" s="1235"/>
      <c r="AB35" s="1235"/>
      <c r="AC35" s="1235"/>
      <c r="AD35" s="1235"/>
    </row>
    <row r="36" spans="1:30" s="2" customFormat="1" ht="6" customHeight="1" x14ac:dyDescent="0.15">
      <c r="A36" s="23"/>
      <c r="B36" s="1071" t="s">
        <v>34</v>
      </c>
      <c r="C36" s="1130"/>
      <c r="D36" s="1130"/>
      <c r="E36" s="1130"/>
      <c r="F36" s="1144"/>
      <c r="G36" s="1145"/>
      <c r="H36" s="566"/>
      <c r="I36" s="1146">
        <f t="shared" ref="I36:I41" si="2">ROUNDDOWN((INT(C36)*F36/10),0)</f>
        <v>0</v>
      </c>
      <c r="J36" s="1147"/>
      <c r="K36" s="1147"/>
      <c r="L36" s="1148"/>
      <c r="N36" s="1259"/>
      <c r="O36" s="1121"/>
      <c r="P36" s="1121"/>
      <c r="Q36" s="1121"/>
      <c r="R36" s="1121"/>
      <c r="S36" s="1121"/>
      <c r="T36" s="1121"/>
      <c r="U36" s="1121"/>
      <c r="V36" s="1121"/>
      <c r="W36" s="567"/>
      <c r="X36" s="350"/>
      <c r="AA36" s="1235"/>
      <c r="AB36" s="1235"/>
      <c r="AC36" s="1235"/>
      <c r="AD36" s="1235"/>
    </row>
    <row r="37" spans="1:30" s="2" customFormat="1" ht="22.5" customHeight="1" x14ac:dyDescent="0.15">
      <c r="A37" s="23"/>
      <c r="B37" s="1072"/>
      <c r="C37" s="1149">
        <v>0</v>
      </c>
      <c r="D37" s="943"/>
      <c r="E37" s="944"/>
      <c r="F37" s="1150">
        <v>4400</v>
      </c>
      <c r="G37" s="1151"/>
      <c r="H37" s="568" t="s">
        <v>65</v>
      </c>
      <c r="I37" s="1142">
        <f t="shared" si="2"/>
        <v>0</v>
      </c>
      <c r="J37" s="1143"/>
      <c r="K37" s="1143"/>
      <c r="L37" s="1077"/>
      <c r="N37" s="1259"/>
      <c r="O37" s="1121"/>
      <c r="P37" s="1121"/>
      <c r="Q37" s="1121"/>
      <c r="R37" s="1121"/>
      <c r="S37" s="1121"/>
      <c r="T37" s="1121"/>
      <c r="U37" s="1121"/>
      <c r="V37" s="1121"/>
      <c r="W37" s="569"/>
      <c r="X37" s="350"/>
      <c r="AA37" s="1235"/>
      <c r="AB37" s="1235"/>
      <c r="AC37" s="1235"/>
      <c r="AD37" s="1235"/>
    </row>
    <row r="38" spans="1:30" s="2" customFormat="1" ht="6" customHeight="1" x14ac:dyDescent="0.15">
      <c r="A38" s="23"/>
      <c r="B38" s="1071" t="s">
        <v>66</v>
      </c>
      <c r="C38" s="1130"/>
      <c r="D38" s="1130"/>
      <c r="E38" s="1130"/>
      <c r="F38" s="1144"/>
      <c r="G38" s="1145"/>
      <c r="H38" s="566"/>
      <c r="I38" s="1146">
        <f t="shared" si="2"/>
        <v>0</v>
      </c>
      <c r="J38" s="1147"/>
      <c r="K38" s="1147"/>
      <c r="L38" s="1148"/>
      <c r="N38" s="570"/>
      <c r="O38" s="571"/>
      <c r="P38" s="571"/>
      <c r="Q38" s="571"/>
      <c r="R38" s="571"/>
      <c r="S38" s="571"/>
      <c r="T38" s="571"/>
      <c r="U38" s="571"/>
      <c r="V38" s="571"/>
      <c r="W38" s="569"/>
      <c r="X38" s="350"/>
    </row>
    <row r="39" spans="1:30" s="2" customFormat="1" ht="22.5" customHeight="1" x14ac:dyDescent="0.15">
      <c r="B39" s="1072"/>
      <c r="C39" s="1149">
        <v>0</v>
      </c>
      <c r="D39" s="943"/>
      <c r="E39" s="944"/>
      <c r="F39" s="1150">
        <v>2000</v>
      </c>
      <c r="G39" s="1151"/>
      <c r="H39" s="568" t="s">
        <v>65</v>
      </c>
      <c r="I39" s="1142">
        <f t="shared" si="2"/>
        <v>0</v>
      </c>
      <c r="J39" s="1143"/>
      <c r="K39" s="1143"/>
      <c r="L39" s="1077"/>
      <c r="N39" s="572"/>
      <c r="O39" s="1260" t="s">
        <v>977</v>
      </c>
      <c r="P39" s="1260"/>
      <c r="Q39" s="1260"/>
      <c r="R39" s="1260"/>
      <c r="S39" s="1260"/>
      <c r="T39" s="1260"/>
      <c r="U39" s="401" t="s">
        <v>58</v>
      </c>
      <c r="V39" s="660"/>
      <c r="W39" s="569"/>
      <c r="X39" s="350"/>
      <c r="AA39" s="828"/>
      <c r="AB39" s="828"/>
      <c r="AC39" s="828"/>
    </row>
    <row r="40" spans="1:30" s="2" customFormat="1" ht="14.1" customHeight="1" x14ac:dyDescent="0.15">
      <c r="B40" s="1071" t="s">
        <v>68</v>
      </c>
      <c r="C40" s="1130"/>
      <c r="D40" s="1130"/>
      <c r="E40" s="1130"/>
      <c r="F40" s="1144"/>
      <c r="G40" s="1145"/>
      <c r="H40" s="566"/>
      <c r="I40" s="1131">
        <f t="shared" si="2"/>
        <v>0</v>
      </c>
      <c r="J40" s="1131"/>
      <c r="K40" s="1131"/>
      <c r="L40" s="1131"/>
      <c r="N40" s="573"/>
      <c r="O40" s="574"/>
      <c r="P40" s="574"/>
      <c r="Q40" s="574"/>
      <c r="R40" s="574"/>
      <c r="S40" s="574"/>
      <c r="T40" s="574"/>
      <c r="U40" s="574"/>
      <c r="V40" s="574"/>
      <c r="W40" s="575"/>
      <c r="X40" s="29"/>
      <c r="AA40" s="1234"/>
      <c r="AB40" s="1234"/>
      <c r="AC40" s="395"/>
    </row>
    <row r="41" spans="1:30" s="2" customFormat="1" ht="15" customHeight="1" x14ac:dyDescent="0.15">
      <c r="B41" s="1133"/>
      <c r="C41" s="1266">
        <v>0</v>
      </c>
      <c r="D41" s="1267"/>
      <c r="E41" s="1268"/>
      <c r="F41" s="1150">
        <v>400.00000000000006</v>
      </c>
      <c r="G41" s="1151"/>
      <c r="H41" s="576" t="s">
        <v>65</v>
      </c>
      <c r="I41" s="1134">
        <f t="shared" si="2"/>
        <v>0</v>
      </c>
      <c r="J41" s="1134"/>
      <c r="K41" s="1134"/>
      <c r="L41" s="1134"/>
      <c r="N41" s="577"/>
      <c r="O41" s="577"/>
      <c r="P41" s="577"/>
      <c r="Q41" s="577"/>
      <c r="R41" s="577"/>
      <c r="S41" s="577"/>
      <c r="T41" s="577"/>
      <c r="U41" s="577"/>
      <c r="V41" s="577"/>
      <c r="W41" s="577"/>
      <c r="X41" s="29"/>
      <c r="AA41" s="1233"/>
      <c r="AB41" s="1233"/>
      <c r="AC41" s="395"/>
    </row>
    <row r="42" spans="1:30" s="2" customFormat="1" ht="24" customHeight="1" x14ac:dyDescent="0.15">
      <c r="B42" s="1124" t="s">
        <v>73</v>
      </c>
      <c r="C42" s="1125"/>
      <c r="D42" s="1125"/>
      <c r="E42" s="1125"/>
      <c r="F42" s="1125"/>
      <c r="G42" s="1125"/>
      <c r="H42" s="1125"/>
      <c r="I42" s="1125"/>
      <c r="J42" s="1125"/>
      <c r="K42" s="1125"/>
      <c r="L42" s="1126"/>
      <c r="N42" s="1176" t="s">
        <v>1073</v>
      </c>
      <c r="O42" s="1177"/>
      <c r="P42" s="1177"/>
      <c r="Q42" s="1177"/>
      <c r="R42" s="1177"/>
      <c r="S42" s="1177"/>
      <c r="T42" s="1177"/>
      <c r="U42" s="1177"/>
      <c r="V42" s="1177"/>
      <c r="W42" s="1178"/>
      <c r="X42" s="29"/>
      <c r="AA42" s="1234"/>
      <c r="AB42" s="1234"/>
      <c r="AC42" s="395"/>
    </row>
    <row r="43" spans="1:30" s="2" customFormat="1" ht="6" customHeight="1" x14ac:dyDescent="0.15">
      <c r="B43" s="1133" t="s">
        <v>71</v>
      </c>
      <c r="C43" s="1135">
        <f>INT(SUM(C36,C38,C40))</f>
        <v>0</v>
      </c>
      <c r="D43" s="1136"/>
      <c r="E43" s="1136"/>
      <c r="F43" s="1166"/>
      <c r="G43" s="1167"/>
      <c r="H43" s="1168"/>
      <c r="I43" s="1172">
        <f>SUM(I36,I38,I40)</f>
        <v>0</v>
      </c>
      <c r="J43" s="1173"/>
      <c r="K43" s="1173"/>
      <c r="L43" s="1174"/>
      <c r="N43" s="1061"/>
      <c r="O43" s="1062"/>
      <c r="P43" s="1062"/>
      <c r="Q43" s="1062"/>
      <c r="R43" s="1062"/>
      <c r="S43" s="1062"/>
      <c r="T43" s="1062"/>
      <c r="U43" s="1062"/>
      <c r="V43" s="1062"/>
      <c r="W43" s="1179"/>
      <c r="X43" s="29"/>
      <c r="AA43" s="1233"/>
      <c r="AB43" s="1233"/>
      <c r="AC43" s="395"/>
    </row>
    <row r="44" spans="1:30" s="2" customFormat="1" ht="22.5" customHeight="1" x14ac:dyDescent="0.15">
      <c r="B44" s="1072"/>
      <c r="C44" s="1093">
        <f>INT(SUM(C37,C39,C41))</f>
        <v>0</v>
      </c>
      <c r="D44" s="1175"/>
      <c r="E44" s="1175"/>
      <c r="F44" s="1169"/>
      <c r="G44" s="1170"/>
      <c r="H44" s="1171"/>
      <c r="I44" s="1077">
        <f>SUM(I37,I39,I41)</f>
        <v>0</v>
      </c>
      <c r="J44" s="1078"/>
      <c r="K44" s="1078"/>
      <c r="L44" s="1078"/>
      <c r="N44" s="1061"/>
      <c r="O44" s="1062"/>
      <c r="P44" s="1062"/>
      <c r="Q44" s="1062"/>
      <c r="R44" s="1062"/>
      <c r="S44" s="1062"/>
      <c r="T44" s="1062"/>
      <c r="U44" s="1062"/>
      <c r="V44" s="1062"/>
      <c r="W44" s="1179"/>
      <c r="AA44" s="1234"/>
      <c r="AB44" s="1234"/>
      <c r="AC44" s="684"/>
    </row>
    <row r="45" spans="1:30" s="2" customFormat="1" ht="21" customHeight="1" x14ac:dyDescent="0.15">
      <c r="B45" s="8"/>
      <c r="C45" s="546"/>
      <c r="D45" s="546"/>
      <c r="E45" s="546"/>
      <c r="F45" s="561"/>
      <c r="G45" s="561"/>
      <c r="H45" s="561"/>
      <c r="I45" s="27"/>
      <c r="J45" s="27"/>
      <c r="K45" s="27"/>
      <c r="L45" s="27"/>
      <c r="N45" s="578"/>
      <c r="O45" s="1059" t="s">
        <v>391</v>
      </c>
      <c r="P45" s="1059"/>
      <c r="Q45" s="1059"/>
      <c r="R45" s="1059"/>
      <c r="S45" s="1059"/>
      <c r="T45" s="1059"/>
      <c r="U45" s="9" t="s">
        <v>58</v>
      </c>
      <c r="V45" s="741"/>
      <c r="W45" s="23"/>
      <c r="AA45" s="1233"/>
      <c r="AB45" s="1233"/>
      <c r="AC45" s="395"/>
    </row>
    <row r="46" spans="1:30" s="2" customFormat="1" ht="3.75" customHeight="1" x14ac:dyDescent="0.15">
      <c r="B46" s="8"/>
      <c r="C46" s="546"/>
      <c r="D46" s="546"/>
      <c r="E46" s="546"/>
      <c r="F46" s="561"/>
      <c r="G46" s="561"/>
      <c r="H46" s="561"/>
      <c r="I46" s="27"/>
      <c r="J46" s="27"/>
      <c r="K46" s="27"/>
      <c r="L46" s="27"/>
      <c r="N46" s="578"/>
      <c r="O46" s="30"/>
      <c r="P46" s="30"/>
      <c r="Q46" s="30"/>
      <c r="R46" s="30"/>
      <c r="S46" s="579"/>
      <c r="T46" s="579"/>
      <c r="U46" s="579"/>
      <c r="V46" s="579"/>
      <c r="W46" s="23"/>
      <c r="AA46" s="433"/>
      <c r="AB46" s="433"/>
      <c r="AC46" s="395"/>
    </row>
    <row r="47" spans="1:30" s="2" customFormat="1" ht="23.25" customHeight="1" x14ac:dyDescent="0.15">
      <c r="B47" s="8"/>
      <c r="C47" s="546"/>
      <c r="D47" s="546"/>
      <c r="E47" s="546"/>
      <c r="F47" s="561"/>
      <c r="G47" s="561"/>
      <c r="H47" s="561"/>
      <c r="I47" s="27"/>
      <c r="J47" s="27"/>
      <c r="K47" s="27"/>
      <c r="L47" s="27"/>
      <c r="N47" s="1008" t="s">
        <v>1074</v>
      </c>
      <c r="O47" s="1009"/>
      <c r="P47" s="1009"/>
      <c r="Q47" s="1009"/>
      <c r="R47" s="1010"/>
      <c r="S47" s="1247"/>
      <c r="T47" s="1248"/>
      <c r="U47" s="1248"/>
      <c r="V47" s="1249"/>
      <c r="W47" s="23"/>
      <c r="AA47" s="433"/>
      <c r="AB47" s="433"/>
      <c r="AC47" s="395"/>
    </row>
    <row r="48" spans="1:30" s="2" customFormat="1" ht="9.75" customHeight="1" x14ac:dyDescent="0.15">
      <c r="B48" s="8"/>
      <c r="C48" s="546"/>
      <c r="D48" s="546"/>
      <c r="E48" s="546"/>
      <c r="F48" s="561"/>
      <c r="G48" s="561"/>
      <c r="H48" s="561"/>
      <c r="I48" s="27"/>
      <c r="J48" s="27"/>
      <c r="K48" s="27"/>
      <c r="L48" s="27"/>
      <c r="N48" s="580"/>
      <c r="O48" s="581"/>
      <c r="P48" s="581"/>
      <c r="Q48" s="581"/>
      <c r="R48" s="582"/>
      <c r="S48" s="583"/>
      <c r="T48" s="583"/>
      <c r="U48" s="583"/>
      <c r="V48" s="583"/>
      <c r="W48" s="584"/>
      <c r="AA48" s="433"/>
      <c r="AB48" s="433"/>
      <c r="AC48" s="395"/>
    </row>
    <row r="49" spans="1:29" s="2" customFormat="1" ht="19.5" customHeight="1" x14ac:dyDescent="0.15">
      <c r="A49" s="491" t="s">
        <v>981</v>
      </c>
      <c r="O49" s="11"/>
      <c r="P49" s="11"/>
      <c r="Q49" s="11"/>
      <c r="R49" s="11"/>
      <c r="S49" s="11"/>
      <c r="T49" s="11"/>
      <c r="U49" s="11"/>
      <c r="V49" s="11"/>
      <c r="W49" s="11"/>
      <c r="X49" s="11"/>
    </row>
    <row r="50" spans="1:29" s="2" customFormat="1" ht="18.75" customHeight="1" x14ac:dyDescent="0.15">
      <c r="B50" s="504"/>
      <c r="C50" s="505"/>
      <c r="D50" s="505"/>
      <c r="E50" s="801" t="s">
        <v>76</v>
      </c>
      <c r="F50" s="842"/>
      <c r="G50" s="842"/>
      <c r="H50" s="842"/>
      <c r="I50" s="802"/>
      <c r="J50" s="801" t="s">
        <v>77</v>
      </c>
      <c r="K50" s="842"/>
      <c r="L50" s="842"/>
      <c r="M50" s="842"/>
      <c r="N50" s="802"/>
      <c r="O50" s="987" t="s">
        <v>896</v>
      </c>
      <c r="P50" s="1196"/>
      <c r="Q50" s="1196"/>
      <c r="R50" s="1196"/>
      <c r="S50" s="988"/>
      <c r="T50" s="1231" t="s">
        <v>897</v>
      </c>
      <c r="U50" s="1232"/>
      <c r="V50" s="1232"/>
      <c r="W50" s="11"/>
      <c r="X50" s="11"/>
    </row>
    <row r="51" spans="1:29" s="2" customFormat="1" ht="25.5" customHeight="1" x14ac:dyDescent="0.15">
      <c r="B51" s="1079" t="s">
        <v>78</v>
      </c>
      <c r="C51" s="1080"/>
      <c r="D51" s="1081"/>
      <c r="E51" s="585"/>
      <c r="F51" s="586" t="s">
        <v>392</v>
      </c>
      <c r="G51" s="747"/>
      <c r="H51" s="209" t="s">
        <v>79</v>
      </c>
      <c r="I51" s="209"/>
      <c r="J51" s="585"/>
      <c r="K51" s="586" t="s">
        <v>392</v>
      </c>
      <c r="L51" s="747"/>
      <c r="M51" s="209" t="s">
        <v>79</v>
      </c>
      <c r="N51" s="587"/>
      <c r="O51" s="416"/>
      <c r="P51" s="402" t="s">
        <v>392</v>
      </c>
      <c r="Q51" s="677"/>
      <c r="R51" s="400" t="s">
        <v>79</v>
      </c>
      <c r="S51" s="588"/>
      <c r="T51" s="1231"/>
      <c r="U51" s="1232"/>
      <c r="V51" s="1232"/>
      <c r="W51" s="11"/>
      <c r="X51" s="11"/>
    </row>
    <row r="52" spans="1:29" s="2" customFormat="1" ht="10.5" customHeight="1" x14ac:dyDescent="0.15">
      <c r="B52" s="3"/>
      <c r="C52" s="3"/>
      <c r="D52" s="3"/>
      <c r="F52" s="589"/>
      <c r="G52" s="211"/>
      <c r="K52" s="589"/>
      <c r="L52" s="211"/>
      <c r="O52" s="30"/>
      <c r="P52" s="30"/>
      <c r="Q52" s="30"/>
      <c r="R52" s="30"/>
      <c r="S52" s="30"/>
      <c r="T52" s="30"/>
      <c r="U52" s="30"/>
      <c r="V52" s="30"/>
      <c r="W52" s="11"/>
      <c r="X52" s="11"/>
    </row>
    <row r="53" spans="1:29" s="2" customFormat="1" ht="18" customHeight="1" x14ac:dyDescent="0.15">
      <c r="B53" s="590" t="s">
        <v>80</v>
      </c>
      <c r="C53" s="591"/>
      <c r="D53" s="591"/>
      <c r="E53" s="591"/>
      <c r="F53" s="592"/>
      <c r="G53" s="592"/>
      <c r="H53" s="592"/>
      <c r="I53" s="592"/>
      <c r="J53" s="592"/>
      <c r="K53" s="593"/>
      <c r="L53" s="593"/>
      <c r="M53" s="593"/>
      <c r="N53" s="594"/>
      <c r="O53" s="594"/>
      <c r="P53" s="594"/>
      <c r="Q53" s="594"/>
      <c r="R53" s="594"/>
      <c r="S53" s="594"/>
      <c r="T53" s="594"/>
      <c r="U53" s="594"/>
      <c r="V53" s="595"/>
    </row>
    <row r="54" spans="1:29" s="2" customFormat="1" ht="21" customHeight="1" x14ac:dyDescent="0.15">
      <c r="B54" s="596" t="s">
        <v>81</v>
      </c>
      <c r="E54" s="1082">
        <v>0</v>
      </c>
      <c r="F54" s="1082"/>
      <c r="G54" s="1082"/>
      <c r="H54" s="213"/>
      <c r="I54" s="213"/>
      <c r="J54" s="213"/>
      <c r="V54" s="597"/>
      <c r="W54" s="33"/>
      <c r="X54" s="33"/>
      <c r="Y54" s="33"/>
      <c r="Z54" s="33"/>
      <c r="AA54" s="33"/>
      <c r="AB54" s="33"/>
      <c r="AC54" s="33"/>
    </row>
    <row r="55" spans="1:29" s="2" customFormat="1" ht="6.75" customHeight="1" x14ac:dyDescent="0.15">
      <c r="B55" s="596"/>
      <c r="E55" s="598"/>
      <c r="F55" s="213"/>
      <c r="G55" s="213"/>
      <c r="H55" s="213"/>
      <c r="I55" s="213"/>
      <c r="J55" s="213"/>
      <c r="V55" s="597"/>
      <c r="W55" s="33"/>
      <c r="X55" s="33"/>
      <c r="Y55" s="33"/>
      <c r="Z55" s="33"/>
      <c r="AA55" s="33"/>
      <c r="AB55" s="33"/>
      <c r="AC55" s="33"/>
    </row>
    <row r="56" spans="1:29" s="2" customFormat="1" ht="16.5" customHeight="1" x14ac:dyDescent="0.15">
      <c r="B56" s="596" t="s">
        <v>82</v>
      </c>
      <c r="E56" s="662"/>
      <c r="F56" s="4" t="s">
        <v>83</v>
      </c>
      <c r="I56" s="662"/>
      <c r="J56" s="2" t="s">
        <v>84</v>
      </c>
      <c r="M56" s="662"/>
      <c r="N56" s="2" t="s">
        <v>85</v>
      </c>
      <c r="Q56" s="662"/>
      <c r="R56" s="4" t="s">
        <v>86</v>
      </c>
      <c r="V56" s="597"/>
      <c r="W56" s="33"/>
      <c r="X56" s="33"/>
      <c r="Y56" s="33"/>
      <c r="Z56" s="33"/>
      <c r="AA56" s="33"/>
      <c r="AB56" s="33"/>
      <c r="AC56" s="33"/>
    </row>
    <row r="57" spans="1:29" s="2" customFormat="1" ht="6.75" customHeight="1" x14ac:dyDescent="0.15">
      <c r="B57" s="596"/>
      <c r="E57" s="599"/>
      <c r="F57" s="213"/>
      <c r="G57" s="213"/>
      <c r="H57" s="213"/>
      <c r="I57" s="213"/>
      <c r="J57" s="213"/>
      <c r="V57" s="597"/>
      <c r="W57" s="33"/>
      <c r="X57" s="33"/>
      <c r="Y57" s="33"/>
      <c r="Z57" s="33"/>
      <c r="AA57" s="33"/>
      <c r="AB57" s="33"/>
      <c r="AC57" s="33"/>
    </row>
    <row r="58" spans="1:29" s="2" customFormat="1" ht="16.5" customHeight="1" x14ac:dyDescent="0.15">
      <c r="B58" s="596" t="s">
        <v>393</v>
      </c>
      <c r="G58" s="662"/>
      <c r="H58" s="2" t="s">
        <v>87</v>
      </c>
      <c r="I58" s="3"/>
      <c r="J58" s="662"/>
      <c r="K58" s="2" t="s">
        <v>88</v>
      </c>
      <c r="M58" s="662"/>
      <c r="N58" s="2" t="s">
        <v>89</v>
      </c>
      <c r="P58" s="662"/>
      <c r="Q58" s="2" t="s">
        <v>90</v>
      </c>
      <c r="V58" s="597"/>
      <c r="W58" s="33"/>
      <c r="X58" s="33"/>
      <c r="Y58" s="33"/>
      <c r="Z58" s="33"/>
      <c r="AA58" s="33"/>
      <c r="AB58" s="33"/>
      <c r="AC58" s="33"/>
    </row>
    <row r="59" spans="1:29" s="2" customFormat="1" ht="6.75" customHeight="1" x14ac:dyDescent="0.15">
      <c r="B59" s="596"/>
      <c r="E59" s="213"/>
      <c r="F59" s="213"/>
      <c r="G59" s="213"/>
      <c r="I59" s="213"/>
      <c r="V59" s="597"/>
      <c r="W59" s="33"/>
      <c r="X59" s="33"/>
      <c r="Y59" s="33"/>
      <c r="Z59" s="33"/>
      <c r="AA59" s="33"/>
      <c r="AB59" s="33"/>
      <c r="AC59" s="33"/>
    </row>
    <row r="60" spans="1:29" ht="16.5" customHeight="1" x14ac:dyDescent="0.15">
      <c r="B60" s="596"/>
      <c r="C60" s="2"/>
      <c r="D60" s="2"/>
      <c r="E60" s="2"/>
      <c r="F60" s="2"/>
      <c r="G60" s="662"/>
      <c r="H60" s="2" t="s">
        <v>91</v>
      </c>
      <c r="I60" s="3"/>
      <c r="J60" s="662"/>
      <c r="K60" s="2" t="s">
        <v>92</v>
      </c>
      <c r="L60" s="2"/>
      <c r="M60" s="662"/>
      <c r="N60" s="2" t="s">
        <v>93</v>
      </c>
      <c r="O60" s="2"/>
      <c r="P60" s="662"/>
      <c r="Q60" s="2" t="s">
        <v>94</v>
      </c>
      <c r="R60" s="2"/>
      <c r="S60" s="2"/>
      <c r="T60" s="2"/>
      <c r="U60" s="2"/>
      <c r="V60" s="600"/>
    </row>
    <row r="61" spans="1:29" s="2" customFormat="1" ht="6.75" customHeight="1" x14ac:dyDescent="0.15">
      <c r="B61" s="596"/>
      <c r="E61" s="213"/>
      <c r="F61" s="213"/>
      <c r="G61" s="213"/>
      <c r="I61" s="213"/>
      <c r="V61" s="597"/>
      <c r="W61" s="33"/>
      <c r="X61" s="33"/>
      <c r="Y61" s="33"/>
      <c r="Z61" s="33"/>
      <c r="AA61" s="33"/>
      <c r="AB61" s="33"/>
      <c r="AC61" s="33"/>
    </row>
    <row r="62" spans="1:29" ht="16.5" customHeight="1" x14ac:dyDescent="0.15">
      <c r="B62" s="596" t="s">
        <v>398</v>
      </c>
      <c r="C62" s="2"/>
      <c r="D62" s="2"/>
      <c r="E62" s="2"/>
      <c r="F62" s="2"/>
      <c r="G62" s="662"/>
      <c r="H62" s="2"/>
      <c r="I62" s="2"/>
      <c r="J62" s="2"/>
      <c r="K62" s="2"/>
      <c r="L62" s="2"/>
      <c r="M62" s="2"/>
      <c r="N62" s="2"/>
      <c r="O62" s="2"/>
      <c r="P62" s="2"/>
      <c r="Q62" s="2"/>
      <c r="R62" s="2"/>
      <c r="S62" s="2"/>
      <c r="T62" s="2"/>
      <c r="U62" s="2"/>
      <c r="V62" s="600"/>
    </row>
    <row r="63" spans="1:29" s="2" customFormat="1" ht="6.75" customHeight="1" x14ac:dyDescent="0.15">
      <c r="B63" s="601"/>
      <c r="C63" s="33"/>
      <c r="D63" s="33"/>
      <c r="E63" s="602"/>
      <c r="F63" s="602"/>
      <c r="G63" s="602"/>
      <c r="H63" s="602"/>
      <c r="I63" s="602"/>
      <c r="J63" s="602"/>
      <c r="K63" s="33"/>
      <c r="L63" s="33"/>
      <c r="M63" s="33"/>
      <c r="N63" s="33"/>
      <c r="O63" s="33"/>
      <c r="P63" s="33"/>
      <c r="Q63" s="33"/>
      <c r="R63" s="33"/>
      <c r="S63" s="33"/>
      <c r="T63" s="33"/>
      <c r="U63" s="33"/>
      <c r="V63" s="597"/>
      <c r="W63" s="33"/>
      <c r="X63" s="33"/>
      <c r="Y63" s="33"/>
      <c r="Z63" s="33"/>
      <c r="AA63" s="33"/>
      <c r="AB63" s="33"/>
      <c r="AC63" s="33"/>
    </row>
    <row r="64" spans="1:29" ht="16.5" customHeight="1" x14ac:dyDescent="0.15">
      <c r="B64" s="603" t="s">
        <v>95</v>
      </c>
      <c r="C64" s="119"/>
      <c r="D64" s="119"/>
      <c r="E64" s="119"/>
      <c r="F64" s="119"/>
      <c r="V64" s="600"/>
    </row>
    <row r="65" spans="1:26" ht="32.1" customHeight="1" x14ac:dyDescent="0.15">
      <c r="B65" s="1083" t="s">
        <v>96</v>
      </c>
      <c r="C65" s="1084"/>
      <c r="D65" s="1085"/>
      <c r="E65" s="1086">
        <v>0</v>
      </c>
      <c r="F65" s="1087"/>
      <c r="G65" s="1088"/>
      <c r="H65" s="1089" t="s">
        <v>97</v>
      </c>
      <c r="I65" s="1090"/>
      <c r="J65" s="1091"/>
      <c r="K65" s="1086">
        <v>0</v>
      </c>
      <c r="L65" s="1087"/>
      <c r="M65" s="1088"/>
      <c r="P65" s="1090" t="s">
        <v>98</v>
      </c>
      <c r="Q65" s="1090"/>
      <c r="R65" s="1091"/>
      <c r="S65" s="1086">
        <v>0</v>
      </c>
      <c r="T65" s="1087"/>
      <c r="U65" s="1088"/>
      <c r="V65" s="600"/>
    </row>
    <row r="66" spans="1:26" ht="6.75" customHeight="1" x14ac:dyDescent="0.15">
      <c r="B66" s="604"/>
      <c r="C66" s="605"/>
      <c r="D66" s="605"/>
      <c r="E66" s="605"/>
      <c r="F66" s="605"/>
      <c r="G66" s="208"/>
      <c r="H66" s="606"/>
      <c r="I66" s="607"/>
      <c r="J66" s="607"/>
      <c r="K66" s="607"/>
      <c r="L66" s="208"/>
      <c r="M66" s="208"/>
      <c r="N66" s="606"/>
      <c r="O66" s="607"/>
      <c r="P66" s="607"/>
      <c r="Q66" s="607"/>
      <c r="R66" s="208"/>
      <c r="S66" s="208"/>
      <c r="T66" s="208"/>
      <c r="U66" s="208"/>
      <c r="V66" s="335"/>
    </row>
    <row r="67" spans="1:26" s="2" customFormat="1" ht="6.75" customHeight="1" x14ac:dyDescent="0.15">
      <c r="B67" s="3"/>
      <c r="C67" s="3"/>
      <c r="D67" s="3"/>
      <c r="F67" s="589"/>
      <c r="G67" s="211"/>
      <c r="K67" s="589"/>
      <c r="L67" s="211"/>
    </row>
    <row r="68" spans="1:26" s="34" customFormat="1" ht="21.75" customHeight="1" x14ac:dyDescent="0.45">
      <c r="A68" s="608" t="s">
        <v>99</v>
      </c>
      <c r="K68" s="609"/>
    </row>
    <row r="69" spans="1:26" s="34" customFormat="1" ht="18.75" customHeight="1" x14ac:dyDescent="0.45">
      <c r="A69" s="16" t="s">
        <v>982</v>
      </c>
      <c r="K69" s="610" t="s">
        <v>1100</v>
      </c>
    </row>
    <row r="70" spans="1:26" ht="11.45" customHeight="1" x14ac:dyDescent="0.15">
      <c r="B70" s="1158" t="s">
        <v>433</v>
      </c>
      <c r="C70" s="1158"/>
      <c r="D70" s="838" t="s">
        <v>100</v>
      </c>
      <c r="E70" s="989"/>
      <c r="F70" s="989"/>
      <c r="G70" s="989"/>
      <c r="H70" s="989"/>
      <c r="I70" s="989"/>
      <c r="J70" s="989"/>
      <c r="K70" s="989"/>
      <c r="L70" s="839"/>
      <c r="M70" s="1157" t="s">
        <v>842</v>
      </c>
      <c r="N70" s="279"/>
      <c r="O70" s="279"/>
      <c r="P70" s="279"/>
      <c r="Q70" s="279"/>
      <c r="R70" s="279"/>
      <c r="S70" s="279"/>
      <c r="T70" s="279"/>
      <c r="U70" s="279"/>
      <c r="V70" s="279"/>
      <c r="W70" s="279"/>
      <c r="X70" s="279"/>
      <c r="Y70" s="2"/>
      <c r="Z70" s="2"/>
    </row>
    <row r="71" spans="1:26" s="2" customFormat="1" ht="11.45" customHeight="1" x14ac:dyDescent="0.15">
      <c r="B71" s="1158"/>
      <c r="C71" s="1158"/>
      <c r="D71" s="840"/>
      <c r="E71" s="1046"/>
      <c r="F71" s="1046"/>
      <c r="G71" s="1046"/>
      <c r="H71" s="1046"/>
      <c r="I71" s="1046"/>
      <c r="J71" s="1046"/>
      <c r="K71" s="1046"/>
      <c r="L71" s="841"/>
      <c r="M71" s="1157"/>
      <c r="N71" s="280"/>
      <c r="O71" s="280"/>
      <c r="P71" s="280"/>
      <c r="Q71" s="280"/>
      <c r="R71" s="280"/>
      <c r="S71" s="281"/>
      <c r="T71" s="281"/>
      <c r="U71" s="281"/>
      <c r="V71" s="280"/>
      <c r="W71" s="280"/>
      <c r="X71" s="280"/>
    </row>
    <row r="72" spans="1:26" s="2" customFormat="1" ht="18.95" customHeight="1" x14ac:dyDescent="0.15">
      <c r="B72" s="1159" t="s">
        <v>102</v>
      </c>
      <c r="C72" s="1160"/>
      <c r="D72" s="1047" t="s">
        <v>103</v>
      </c>
      <c r="E72" s="1048"/>
      <c r="F72" s="1048"/>
      <c r="G72" s="1048"/>
      <c r="H72" s="1048"/>
      <c r="I72" s="1048"/>
      <c r="J72" s="1048"/>
      <c r="K72" s="1048"/>
      <c r="L72" s="1049"/>
      <c r="M72" s="662"/>
      <c r="N72" s="611" t="str">
        <f>IF(M72="○","","※必ず選択してください。")</f>
        <v>※必ず選択してください。</v>
      </c>
      <c r="O72" s="279"/>
      <c r="P72" s="279"/>
      <c r="Q72" s="279"/>
      <c r="R72" s="279"/>
      <c r="S72" s="281"/>
      <c r="T72" s="281"/>
      <c r="U72" s="281"/>
      <c r="V72" s="281"/>
      <c r="W72" s="281"/>
      <c r="X72" s="281"/>
    </row>
    <row r="73" spans="1:26" s="2" customFormat="1" ht="18.95" customHeight="1" x14ac:dyDescent="0.15">
      <c r="B73" s="1161"/>
      <c r="C73" s="1162"/>
      <c r="D73" s="1047" t="s">
        <v>104</v>
      </c>
      <c r="E73" s="1048"/>
      <c r="F73" s="1048"/>
      <c r="G73" s="1048"/>
      <c r="H73" s="1048"/>
      <c r="I73" s="1048"/>
      <c r="J73" s="1048"/>
      <c r="K73" s="1048"/>
      <c r="L73" s="1049"/>
      <c r="M73" s="664"/>
      <c r="N73" s="611" t="str">
        <f t="shared" ref="N73" si="3">IF(M73="○","","※必ず選択してください。")</f>
        <v>※必ず選択してください。</v>
      </c>
      <c r="O73" s="281"/>
      <c r="P73" s="281"/>
      <c r="Q73" s="281"/>
      <c r="R73" s="281"/>
      <c r="S73" s="281"/>
      <c r="T73" s="281"/>
      <c r="U73" s="281"/>
      <c r="V73" s="281"/>
      <c r="W73" s="281"/>
      <c r="X73" s="281"/>
    </row>
    <row r="74" spans="1:26" s="2" customFormat="1" ht="32.450000000000003" customHeight="1" x14ac:dyDescent="0.15">
      <c r="B74" s="831" t="s">
        <v>105</v>
      </c>
      <c r="C74" s="832"/>
      <c r="D74" s="1047" t="s">
        <v>401</v>
      </c>
      <c r="E74" s="1048"/>
      <c r="F74" s="1048"/>
      <c r="G74" s="1048"/>
      <c r="H74" s="1048"/>
      <c r="I74" s="1048"/>
      <c r="J74" s="1048"/>
      <c r="K74" s="1048"/>
      <c r="L74" s="1049"/>
      <c r="M74" s="1066" t="s">
        <v>986</v>
      </c>
      <c r="N74" s="1067"/>
      <c r="O74" s="1067"/>
      <c r="P74" s="1067"/>
      <c r="Q74" s="1067"/>
      <c r="R74" s="1067"/>
      <c r="S74" s="1067"/>
      <c r="T74" s="1068"/>
      <c r="U74" s="369"/>
      <c r="V74" s="369"/>
      <c r="W74" s="369"/>
      <c r="X74" s="369"/>
    </row>
    <row r="75" spans="1:26" s="2" customFormat="1" ht="18.95" customHeight="1" x14ac:dyDescent="0.15">
      <c r="B75" s="1029" t="s">
        <v>106</v>
      </c>
      <c r="C75" s="1029" t="s">
        <v>107</v>
      </c>
      <c r="D75" s="1163" t="s">
        <v>108</v>
      </c>
      <c r="E75" s="1164"/>
      <c r="F75" s="1164"/>
      <c r="G75" s="1164"/>
      <c r="H75" s="1164"/>
      <c r="I75" s="1164"/>
      <c r="J75" s="1164"/>
      <c r="K75" s="1164"/>
      <c r="L75" s="1165"/>
      <c r="M75" s="663"/>
      <c r="N75" s="281"/>
      <c r="O75" s="281"/>
      <c r="P75" s="281"/>
      <c r="Q75" s="281"/>
      <c r="R75" s="281"/>
      <c r="S75" s="281"/>
      <c r="T75" s="281"/>
      <c r="U75" s="1050" t="str">
        <f>IF(COUNTIF(M75:T86,"○")=0,"※4～13のうち該当する活動項目を全て選択してください。","")</f>
        <v>※4～13のうち該当する活動項目を全て選択してください。</v>
      </c>
      <c r="V75" s="1050"/>
      <c r="W75" s="1050"/>
      <c r="X75" s="388"/>
      <c r="Y75" s="388"/>
    </row>
    <row r="76" spans="1:26" s="2" customFormat="1" ht="18.95" customHeight="1" x14ac:dyDescent="0.15">
      <c r="B76" s="1030"/>
      <c r="C76" s="1030"/>
      <c r="D76" s="1047" t="s">
        <v>109</v>
      </c>
      <c r="E76" s="1048"/>
      <c r="F76" s="1048"/>
      <c r="G76" s="1048"/>
      <c r="H76" s="1048"/>
      <c r="I76" s="1048"/>
      <c r="J76" s="1048"/>
      <c r="K76" s="1048"/>
      <c r="L76" s="1049"/>
      <c r="M76" s="662"/>
      <c r="N76" s="611" t="str">
        <f>IF(M76="○","","※必ず選択してください。")</f>
        <v>※必ず選択してください。</v>
      </c>
      <c r="O76" s="281"/>
      <c r="P76" s="281"/>
      <c r="Q76" s="281"/>
      <c r="R76" s="281"/>
      <c r="S76" s="281"/>
      <c r="T76" s="281"/>
      <c r="U76" s="1050"/>
      <c r="V76" s="1050"/>
      <c r="W76" s="1050"/>
      <c r="X76" s="388"/>
      <c r="Y76" s="388"/>
    </row>
    <row r="77" spans="1:26" s="2" customFormat="1" ht="18.95" customHeight="1" x14ac:dyDescent="0.15">
      <c r="B77" s="1030"/>
      <c r="C77" s="1031"/>
      <c r="D77" s="1047" t="s">
        <v>110</v>
      </c>
      <c r="E77" s="1048"/>
      <c r="F77" s="1048"/>
      <c r="G77" s="1048"/>
      <c r="H77" s="1048"/>
      <c r="I77" s="1048"/>
      <c r="J77" s="1048"/>
      <c r="K77" s="1048"/>
      <c r="L77" s="1049"/>
      <c r="M77" s="1066" t="s">
        <v>1101</v>
      </c>
      <c r="N77" s="1067"/>
      <c r="O77" s="1067"/>
      <c r="P77" s="1067"/>
      <c r="Q77" s="1067"/>
      <c r="R77" s="1067"/>
      <c r="S77" s="1067"/>
      <c r="T77" s="1068"/>
      <c r="U77" s="1050"/>
      <c r="V77" s="1050"/>
      <c r="W77" s="1050"/>
      <c r="X77" s="388"/>
      <c r="Y77" s="388"/>
    </row>
    <row r="78" spans="1:26" s="2" customFormat="1" ht="18.95" customHeight="1" x14ac:dyDescent="0.15">
      <c r="B78" s="1030"/>
      <c r="C78" s="1029" t="s">
        <v>44</v>
      </c>
      <c r="D78" s="1047" t="s">
        <v>111</v>
      </c>
      <c r="E78" s="1048"/>
      <c r="F78" s="1048"/>
      <c r="G78" s="1048"/>
      <c r="H78" s="1048"/>
      <c r="I78" s="1048"/>
      <c r="J78" s="1048"/>
      <c r="K78" s="1048"/>
      <c r="L78" s="1049"/>
      <c r="M78" s="662"/>
      <c r="N78" s="611" t="str">
        <f t="shared" ref="N78:N79" si="4">IF(M78="○","","※必ず選択してください。")</f>
        <v>※必ず選択してください。</v>
      </c>
      <c r="O78" s="281"/>
      <c r="P78" s="281"/>
      <c r="Q78" s="281"/>
      <c r="R78" s="281"/>
      <c r="S78" s="281"/>
      <c r="T78" s="281"/>
      <c r="U78" s="1050"/>
      <c r="V78" s="1050"/>
      <c r="W78" s="1050"/>
      <c r="X78" s="388"/>
      <c r="Y78" s="388"/>
    </row>
    <row r="79" spans="1:26" s="2" customFormat="1" ht="18.95" customHeight="1" x14ac:dyDescent="0.15">
      <c r="B79" s="1030"/>
      <c r="C79" s="1030"/>
      <c r="D79" s="1047" t="s">
        <v>112</v>
      </c>
      <c r="E79" s="1048"/>
      <c r="F79" s="1048"/>
      <c r="G79" s="1048"/>
      <c r="H79" s="1048"/>
      <c r="I79" s="1048"/>
      <c r="J79" s="1048"/>
      <c r="K79" s="1048"/>
      <c r="L79" s="1049"/>
      <c r="M79" s="662"/>
      <c r="N79" s="611" t="str">
        <f t="shared" si="4"/>
        <v>※必ず選択してください。</v>
      </c>
      <c r="O79" s="281"/>
      <c r="P79" s="281"/>
      <c r="Q79" s="281"/>
      <c r="R79" s="281"/>
      <c r="S79" s="281"/>
      <c r="T79" s="281"/>
      <c r="U79" s="1050"/>
      <c r="V79" s="1050"/>
      <c r="W79" s="1050"/>
      <c r="X79" s="388"/>
      <c r="Y79" s="388"/>
    </row>
    <row r="80" spans="1:26" s="2" customFormat="1" ht="18.95" customHeight="1" x14ac:dyDescent="0.15">
      <c r="B80" s="1030"/>
      <c r="C80" s="1030"/>
      <c r="D80" s="1047" t="s">
        <v>113</v>
      </c>
      <c r="E80" s="1048"/>
      <c r="F80" s="1048"/>
      <c r="G80" s="1048"/>
      <c r="H80" s="1048"/>
      <c r="I80" s="1048"/>
      <c r="J80" s="1048"/>
      <c r="K80" s="1048"/>
      <c r="L80" s="1049"/>
      <c r="M80" s="1066" t="s">
        <v>1101</v>
      </c>
      <c r="N80" s="1067"/>
      <c r="O80" s="1067"/>
      <c r="P80" s="1067"/>
      <c r="Q80" s="1067"/>
      <c r="R80" s="1067"/>
      <c r="S80" s="1067"/>
      <c r="T80" s="1068"/>
      <c r="U80" s="1050"/>
      <c r="V80" s="1050"/>
      <c r="W80" s="1050"/>
      <c r="X80" s="388"/>
      <c r="Y80" s="388"/>
    </row>
    <row r="81" spans="1:25" s="2" customFormat="1" ht="18.95" customHeight="1" x14ac:dyDescent="0.15">
      <c r="B81" s="1030"/>
      <c r="C81" s="1256"/>
      <c r="D81" s="770">
        <v>100</v>
      </c>
      <c r="E81" s="771" t="s">
        <v>1198</v>
      </c>
      <c r="F81" s="771"/>
      <c r="G81" s="771"/>
      <c r="H81" s="771"/>
      <c r="I81" s="771"/>
      <c r="J81" s="771"/>
      <c r="K81" s="771"/>
      <c r="L81" s="772"/>
      <c r="M81" s="1066" t="s">
        <v>1101</v>
      </c>
      <c r="N81" s="1067"/>
      <c r="O81" s="1067"/>
      <c r="P81" s="1067"/>
      <c r="Q81" s="1067"/>
      <c r="R81" s="1067"/>
      <c r="S81" s="1067"/>
      <c r="T81" s="1068"/>
      <c r="U81" s="1050"/>
      <c r="V81" s="1050"/>
      <c r="W81" s="1050"/>
      <c r="X81" s="388"/>
      <c r="Y81" s="388"/>
    </row>
    <row r="82" spans="1:25" s="2" customFormat="1" ht="18.95" customHeight="1" x14ac:dyDescent="0.15">
      <c r="B82" s="1030"/>
      <c r="C82" s="1029" t="s">
        <v>45</v>
      </c>
      <c r="D82" s="1047" t="s">
        <v>114</v>
      </c>
      <c r="E82" s="1048"/>
      <c r="F82" s="1048"/>
      <c r="G82" s="1048"/>
      <c r="H82" s="1048"/>
      <c r="I82" s="1048"/>
      <c r="J82" s="1048"/>
      <c r="K82" s="1048"/>
      <c r="L82" s="1049"/>
      <c r="M82" s="662"/>
      <c r="N82" s="611" t="str">
        <f t="shared" ref="N82" si="5">IF(M82="○","","※必ず選択してください。")</f>
        <v>※必ず選択してください。</v>
      </c>
      <c r="O82" s="281"/>
      <c r="P82" s="281"/>
      <c r="Q82" s="281"/>
      <c r="R82" s="281"/>
      <c r="S82" s="281"/>
      <c r="T82" s="281"/>
      <c r="U82" s="1050"/>
      <c r="V82" s="1050"/>
      <c r="W82" s="1050"/>
      <c r="X82" s="388"/>
      <c r="Y82" s="388"/>
    </row>
    <row r="83" spans="1:25" s="2" customFormat="1" ht="18.95" customHeight="1" x14ac:dyDescent="0.15">
      <c r="B83" s="1030"/>
      <c r="C83" s="1030"/>
      <c r="D83" s="1047" t="s">
        <v>115</v>
      </c>
      <c r="E83" s="1048"/>
      <c r="F83" s="1048"/>
      <c r="G83" s="1048"/>
      <c r="H83" s="1048"/>
      <c r="I83" s="1048"/>
      <c r="J83" s="1048"/>
      <c r="K83" s="1048"/>
      <c r="L83" s="1049"/>
      <c r="M83" s="1066" t="s">
        <v>1101</v>
      </c>
      <c r="N83" s="1067"/>
      <c r="O83" s="1067"/>
      <c r="P83" s="1067"/>
      <c r="Q83" s="1067"/>
      <c r="R83" s="1067"/>
      <c r="S83" s="1067"/>
      <c r="T83" s="1068"/>
      <c r="U83" s="1050"/>
      <c r="V83" s="1050"/>
      <c r="W83" s="1050"/>
      <c r="X83" s="388"/>
      <c r="Y83" s="388"/>
    </row>
    <row r="84" spans="1:25" s="2" customFormat="1" ht="18.95" customHeight="1" x14ac:dyDescent="0.15">
      <c r="B84" s="1030"/>
      <c r="C84" s="1030"/>
      <c r="D84" s="1047" t="s">
        <v>116</v>
      </c>
      <c r="E84" s="1048"/>
      <c r="F84" s="1048"/>
      <c r="G84" s="1048"/>
      <c r="H84" s="1048"/>
      <c r="I84" s="1048"/>
      <c r="J84" s="1048"/>
      <c r="K84" s="1048"/>
      <c r="L84" s="1049"/>
      <c r="M84" s="1066" t="s">
        <v>1101</v>
      </c>
      <c r="N84" s="1067"/>
      <c r="O84" s="1067"/>
      <c r="P84" s="1067"/>
      <c r="Q84" s="1067"/>
      <c r="R84" s="1067"/>
      <c r="S84" s="1067"/>
      <c r="T84" s="1068"/>
      <c r="U84" s="1050"/>
      <c r="V84" s="1050"/>
      <c r="W84" s="1050"/>
      <c r="X84" s="388"/>
      <c r="Y84" s="388"/>
    </row>
    <row r="85" spans="1:25" s="2" customFormat="1" ht="18.95" customHeight="1" x14ac:dyDescent="0.15">
      <c r="B85" s="1030"/>
      <c r="C85" s="1256"/>
      <c r="D85" s="770">
        <v>101</v>
      </c>
      <c r="E85" s="771" t="s">
        <v>1198</v>
      </c>
      <c r="F85" s="771"/>
      <c r="G85" s="771"/>
      <c r="H85" s="771"/>
      <c r="I85" s="771"/>
      <c r="J85" s="771"/>
      <c r="K85" s="771"/>
      <c r="L85" s="772"/>
      <c r="M85" s="1066" t="s">
        <v>1101</v>
      </c>
      <c r="N85" s="1067"/>
      <c r="O85" s="1067"/>
      <c r="P85" s="1067"/>
      <c r="Q85" s="1067"/>
      <c r="R85" s="1067"/>
      <c r="S85" s="1067"/>
      <c r="T85" s="1068"/>
      <c r="U85" s="1050"/>
      <c r="V85" s="1050"/>
      <c r="W85" s="1050"/>
      <c r="X85" s="388"/>
      <c r="Y85" s="388"/>
    </row>
    <row r="86" spans="1:25" s="2" customFormat="1" ht="18.95" customHeight="1" x14ac:dyDescent="0.15">
      <c r="B86" s="1030"/>
      <c r="C86" s="1029" t="s">
        <v>46</v>
      </c>
      <c r="D86" s="1047" t="s">
        <v>117</v>
      </c>
      <c r="E86" s="1048"/>
      <c r="F86" s="1048"/>
      <c r="G86" s="1048"/>
      <c r="H86" s="1048"/>
      <c r="I86" s="1048"/>
      <c r="J86" s="1048"/>
      <c r="K86" s="1048"/>
      <c r="L86" s="1049"/>
      <c r="M86" s="662"/>
      <c r="N86" s="281"/>
      <c r="O86" s="281"/>
      <c r="P86" s="281"/>
      <c r="Q86" s="281"/>
      <c r="R86" s="281"/>
      <c r="S86" s="281"/>
      <c r="T86" s="281"/>
      <c r="U86" s="1050"/>
      <c r="V86" s="1050"/>
      <c r="W86" s="1050"/>
      <c r="X86" s="388"/>
      <c r="Y86" s="388"/>
    </row>
    <row r="87" spans="1:25" s="2" customFormat="1" ht="18.95" customHeight="1" x14ac:dyDescent="0.15">
      <c r="B87" s="1030"/>
      <c r="C87" s="1030"/>
      <c r="D87" s="1047" t="s">
        <v>118</v>
      </c>
      <c r="E87" s="1048"/>
      <c r="F87" s="1048"/>
      <c r="G87" s="1048"/>
      <c r="H87" s="1048"/>
      <c r="I87" s="1048"/>
      <c r="J87" s="1048"/>
      <c r="K87" s="1048"/>
      <c r="L87" s="1049"/>
      <c r="M87" s="1066" t="s">
        <v>1101</v>
      </c>
      <c r="N87" s="1067"/>
      <c r="O87" s="1067"/>
      <c r="P87" s="1067"/>
      <c r="Q87" s="1067"/>
      <c r="R87" s="1067"/>
      <c r="S87" s="1067"/>
      <c r="T87" s="1068"/>
      <c r="U87" s="11"/>
      <c r="V87" s="11"/>
      <c r="W87" s="11"/>
      <c r="X87" s="11"/>
      <c r="Y87" s="11"/>
    </row>
    <row r="88" spans="1:25" s="2" customFormat="1" ht="18.95" customHeight="1" x14ac:dyDescent="0.15">
      <c r="B88" s="1030"/>
      <c r="C88" s="1031"/>
      <c r="D88" s="1047" t="s">
        <v>119</v>
      </c>
      <c r="E88" s="1048"/>
      <c r="F88" s="1048"/>
      <c r="G88" s="1048"/>
      <c r="H88" s="1048"/>
      <c r="I88" s="1048"/>
      <c r="J88" s="1048"/>
      <c r="K88" s="1048"/>
      <c r="L88" s="1049"/>
      <c r="M88" s="1066" t="s">
        <v>1101</v>
      </c>
      <c r="N88" s="1067"/>
      <c r="O88" s="1067"/>
      <c r="P88" s="1067"/>
      <c r="Q88" s="1067"/>
      <c r="R88" s="1067"/>
      <c r="S88" s="1067"/>
      <c r="T88" s="1068"/>
      <c r="U88" s="11"/>
      <c r="V88" s="11"/>
      <c r="W88" s="11"/>
      <c r="X88" s="11"/>
      <c r="Y88" s="11"/>
    </row>
    <row r="89" spans="1:25" s="2" customFormat="1" ht="18.95" customHeight="1" x14ac:dyDescent="0.15">
      <c r="A89" s="23"/>
      <c r="B89" s="1031"/>
      <c r="C89" s="612" t="s">
        <v>120</v>
      </c>
      <c r="D89" s="1047" t="s">
        <v>121</v>
      </c>
      <c r="E89" s="1048"/>
      <c r="F89" s="1048"/>
      <c r="G89" s="1048"/>
      <c r="H89" s="1048"/>
      <c r="I89" s="1048"/>
      <c r="J89" s="1048"/>
      <c r="K89" s="1048"/>
      <c r="L89" s="1049"/>
      <c r="M89" s="1066" t="s">
        <v>1102</v>
      </c>
      <c r="N89" s="1067"/>
      <c r="O89" s="1067"/>
      <c r="P89" s="1067"/>
      <c r="Q89" s="1067"/>
      <c r="R89" s="1067"/>
      <c r="S89" s="1067"/>
      <c r="T89" s="1068"/>
      <c r="U89" s="11"/>
      <c r="V89" s="11"/>
      <c r="W89" s="11"/>
      <c r="X89" s="11"/>
      <c r="Y89" s="11"/>
    </row>
    <row r="90" spans="1:25" s="2" customFormat="1" ht="18.95" customHeight="1" x14ac:dyDescent="0.15">
      <c r="B90" s="1021" t="s">
        <v>122</v>
      </c>
      <c r="C90" s="1022"/>
      <c r="D90" s="1022"/>
      <c r="E90" s="1022"/>
      <c r="F90" s="1022"/>
      <c r="G90" s="1022"/>
      <c r="H90" s="1022"/>
      <c r="I90" s="1022"/>
      <c r="J90" s="1022"/>
      <c r="K90" s="1022"/>
      <c r="L90" s="1023"/>
      <c r="M90" s="662"/>
      <c r="N90" s="611" t="str">
        <f t="shared" ref="N90" si="6">IF(M90="○","","※必ず選択してください。")</f>
        <v>※必ず選択してください。</v>
      </c>
      <c r="O90" s="281"/>
      <c r="P90" s="281"/>
      <c r="Q90" s="281"/>
      <c r="R90" s="281"/>
      <c r="S90" s="281"/>
      <c r="T90" s="281"/>
      <c r="U90" s="281"/>
      <c r="V90" s="281"/>
      <c r="W90" s="281"/>
      <c r="X90" s="281"/>
    </row>
    <row r="91" spans="1:25" s="35" customFormat="1" ht="27" customHeight="1" x14ac:dyDescent="0.4">
      <c r="B91" s="613" t="s">
        <v>123</v>
      </c>
      <c r="C91" s="36"/>
      <c r="D91" s="36"/>
      <c r="E91" s="36"/>
      <c r="F91" s="36"/>
      <c r="G91" s="36"/>
      <c r="H91" s="36"/>
      <c r="I91" s="36"/>
      <c r="J91" s="36"/>
      <c r="K91" s="36"/>
      <c r="L91" s="36"/>
      <c r="M91" s="36"/>
      <c r="N91" s="36"/>
      <c r="O91" s="36"/>
      <c r="P91" s="36"/>
      <c r="Q91" s="36"/>
      <c r="R91" s="36"/>
      <c r="S91" s="36"/>
      <c r="T91" s="36"/>
      <c r="U91" s="36"/>
      <c r="V91" s="36"/>
      <c r="W91" s="36"/>
      <c r="X91" s="36"/>
    </row>
    <row r="92" spans="1:25" s="38" customFormat="1" ht="20.100000000000001" customHeight="1" x14ac:dyDescent="0.15">
      <c r="B92" s="614" t="s">
        <v>124</v>
      </c>
      <c r="C92" s="111"/>
      <c r="D92" s="111"/>
      <c r="E92" s="111"/>
      <c r="F92" s="111"/>
      <c r="G92" s="111"/>
      <c r="H92" s="111"/>
      <c r="I92" s="111"/>
      <c r="J92" s="111"/>
      <c r="K92" s="111"/>
      <c r="L92" s="9"/>
      <c r="M92" s="9"/>
      <c r="N92" s="111"/>
      <c r="O92" s="9"/>
      <c r="P92" s="111"/>
      <c r="Q92" s="25"/>
      <c r="R92" s="111"/>
      <c r="S92" s="25"/>
      <c r="T92" s="111"/>
      <c r="U92" s="25"/>
      <c r="V92" s="111"/>
      <c r="W92" s="25"/>
      <c r="X92" s="25"/>
      <c r="Y92" s="37"/>
    </row>
    <row r="93" spans="1:25" s="38" customFormat="1" ht="20.100000000000001" customHeight="1" x14ac:dyDescent="0.15">
      <c r="B93" s="662"/>
      <c r="C93" s="615" t="s">
        <v>125</v>
      </c>
      <c r="D93" s="111"/>
      <c r="E93" s="9"/>
      <c r="F93" s="111"/>
      <c r="G93" s="111"/>
      <c r="H93" s="111"/>
      <c r="I93" s="111"/>
      <c r="J93" s="111"/>
      <c r="K93" s="111"/>
      <c r="L93" s="111"/>
      <c r="M93" s="662"/>
      <c r="N93" s="615" t="s">
        <v>126</v>
      </c>
      <c r="O93" s="25"/>
      <c r="P93" s="25"/>
      <c r="Q93" s="25"/>
      <c r="R93" s="25"/>
      <c r="S93" s="25"/>
      <c r="T93" s="25"/>
      <c r="U93" s="25"/>
      <c r="V93" s="25"/>
      <c r="W93" s="9"/>
      <c r="X93" s="9"/>
      <c r="Y93" s="37"/>
    </row>
    <row r="94" spans="1:25" s="38" customFormat="1" ht="20.100000000000001" customHeight="1" x14ac:dyDescent="0.15">
      <c r="B94" s="662"/>
      <c r="C94" s="615" t="s">
        <v>127</v>
      </c>
      <c r="D94" s="111"/>
      <c r="E94" s="9"/>
      <c r="F94" s="111"/>
      <c r="G94" s="111"/>
      <c r="H94" s="111"/>
      <c r="I94" s="111"/>
      <c r="J94" s="111"/>
      <c r="K94" s="111"/>
      <c r="L94" s="111"/>
      <c r="M94" s="662"/>
      <c r="N94" s="1069" t="s">
        <v>128</v>
      </c>
      <c r="O94" s="1070"/>
      <c r="P94" s="1070"/>
      <c r="Q94" s="1070"/>
      <c r="R94" s="1070"/>
      <c r="S94" s="1070"/>
      <c r="T94" s="1070"/>
      <c r="U94" s="1070"/>
      <c r="V94" s="1070"/>
      <c r="W94" s="1070"/>
      <c r="X94" s="351"/>
      <c r="Y94" s="37"/>
    </row>
    <row r="95" spans="1:25" s="38" customFormat="1" ht="20.100000000000001" customHeight="1" x14ac:dyDescent="0.15">
      <c r="B95" s="662"/>
      <c r="C95" s="615" t="s">
        <v>411</v>
      </c>
      <c r="D95" s="111"/>
      <c r="E95" s="9"/>
      <c r="F95" s="111"/>
      <c r="G95" s="111"/>
      <c r="H95" s="111"/>
      <c r="I95" s="111"/>
      <c r="J95" s="111"/>
      <c r="K95" s="111"/>
      <c r="L95" s="111"/>
      <c r="M95" s="662"/>
      <c r="N95" s="615" t="s">
        <v>129</v>
      </c>
      <c r="O95" s="25"/>
      <c r="P95" s="9"/>
      <c r="Q95" s="1054"/>
      <c r="R95" s="1055"/>
      <c r="S95" s="1055"/>
      <c r="T95" s="1055"/>
      <c r="U95" s="1055"/>
      <c r="V95" s="1056"/>
      <c r="W95" s="9"/>
      <c r="X95" s="9"/>
      <c r="Y95" s="37"/>
    </row>
    <row r="96" spans="1:25" s="38" customFormat="1" ht="20.100000000000001" customHeight="1" x14ac:dyDescent="0.15">
      <c r="B96" s="616" t="s">
        <v>434</v>
      </c>
      <c r="C96" s="111"/>
      <c r="D96" s="111"/>
      <c r="E96" s="111"/>
      <c r="F96" s="111"/>
      <c r="G96" s="111"/>
      <c r="H96" s="111"/>
      <c r="I96" s="111"/>
      <c r="J96" s="111"/>
      <c r="K96" s="111"/>
      <c r="L96" s="9"/>
      <c r="M96" s="617"/>
      <c r="N96" s="9"/>
      <c r="O96" s="111"/>
      <c r="P96" s="25"/>
      <c r="Q96" s="111"/>
      <c r="R96" s="25"/>
      <c r="S96" s="111"/>
      <c r="T96" s="25"/>
      <c r="U96" s="111"/>
      <c r="V96" s="25"/>
      <c r="W96" s="9"/>
      <c r="X96" s="9"/>
      <c r="Y96" s="37"/>
    </row>
    <row r="97" spans="1:25" s="38" customFormat="1" ht="20.100000000000001" customHeight="1" x14ac:dyDescent="0.15">
      <c r="B97" s="662"/>
      <c r="C97" s="615" t="s">
        <v>130</v>
      </c>
      <c r="D97" s="9"/>
      <c r="E97" s="111"/>
      <c r="F97" s="111"/>
      <c r="G97" s="111"/>
      <c r="H97" s="111"/>
      <c r="I97" s="111"/>
      <c r="J97" s="111"/>
      <c r="K97" s="111"/>
      <c r="L97" s="111"/>
      <c r="M97" s="662"/>
      <c r="N97" s="615" t="s">
        <v>131</v>
      </c>
      <c r="O97" s="25"/>
      <c r="P97" s="25"/>
      <c r="Q97" s="25"/>
      <c r="R97" s="25"/>
      <c r="S97" s="25"/>
      <c r="T97" s="25"/>
      <c r="U97" s="25"/>
      <c r="V97" s="25"/>
      <c r="W97" s="9"/>
      <c r="X97" s="9"/>
      <c r="Y97" s="37"/>
    </row>
    <row r="98" spans="1:25" s="38" customFormat="1" ht="20.100000000000001" customHeight="1" x14ac:dyDescent="0.15">
      <c r="B98" s="662"/>
      <c r="C98" s="615" t="s">
        <v>132</v>
      </c>
      <c r="D98" s="9"/>
      <c r="E98" s="111"/>
      <c r="F98" s="111"/>
      <c r="G98" s="111"/>
      <c r="H98" s="111"/>
      <c r="I98" s="111"/>
      <c r="J98" s="111"/>
      <c r="K98" s="111"/>
      <c r="L98" s="111"/>
      <c r="M98" s="662"/>
      <c r="N98" s="615" t="s">
        <v>133</v>
      </c>
      <c r="O98" s="25"/>
      <c r="P98" s="9"/>
      <c r="Q98" s="1054"/>
      <c r="R98" s="1055"/>
      <c r="S98" s="1055"/>
      <c r="T98" s="1055"/>
      <c r="U98" s="1055"/>
      <c r="V98" s="1056"/>
      <c r="W98" s="9"/>
      <c r="X98" s="9"/>
      <c r="Y98" s="37"/>
    </row>
    <row r="99" spans="1:25" s="38" customFormat="1" ht="20.100000000000001" customHeight="1" x14ac:dyDescent="0.15">
      <c r="B99" s="662"/>
      <c r="C99" s="615" t="s">
        <v>134</v>
      </c>
      <c r="D99" s="9"/>
      <c r="E99" s="111"/>
      <c r="F99" s="111"/>
      <c r="G99" s="111"/>
      <c r="H99" s="111"/>
      <c r="I99" s="111"/>
      <c r="J99" s="111"/>
      <c r="K99" s="111"/>
      <c r="L99" s="111"/>
      <c r="M99" s="9"/>
      <c r="N99" s="617"/>
      <c r="O99" s="111" t="s">
        <v>135</v>
      </c>
      <c r="P99" s="25"/>
      <c r="Q99" s="25"/>
      <c r="R99" s="25"/>
      <c r="S99" s="25"/>
      <c r="T99" s="25"/>
      <c r="U99" s="25"/>
      <c r="V99" s="25"/>
      <c r="W99" s="25"/>
      <c r="X99" s="25"/>
      <c r="Y99" s="37"/>
    </row>
    <row r="100" spans="1:25" s="38" customFormat="1" ht="20.100000000000001" customHeight="1" x14ac:dyDescent="0.15">
      <c r="B100" s="616" t="s">
        <v>444</v>
      </c>
      <c r="C100" s="111"/>
      <c r="D100" s="111"/>
      <c r="E100" s="111"/>
      <c r="F100" s="111"/>
      <c r="G100" s="111"/>
      <c r="H100" s="111"/>
      <c r="I100" s="111"/>
      <c r="J100" s="111"/>
      <c r="K100" s="111"/>
      <c r="L100" s="9"/>
      <c r="M100" s="9"/>
      <c r="N100" s="617"/>
      <c r="O100" s="9"/>
      <c r="P100" s="111"/>
      <c r="Q100" s="25"/>
      <c r="R100" s="111"/>
      <c r="S100" s="25"/>
      <c r="T100" s="111"/>
      <c r="U100" s="25"/>
      <c r="V100" s="111"/>
      <c r="W100" s="25"/>
      <c r="X100" s="25"/>
      <c r="Y100" s="37"/>
    </row>
    <row r="101" spans="1:25" s="38" customFormat="1" ht="20.100000000000001" customHeight="1" x14ac:dyDescent="0.15">
      <c r="B101" s="662"/>
      <c r="C101" s="615" t="s">
        <v>136</v>
      </c>
      <c r="D101" s="9"/>
      <c r="E101" s="111"/>
      <c r="F101" s="111"/>
      <c r="G101" s="111"/>
      <c r="H101" s="111"/>
      <c r="I101" s="111"/>
      <c r="J101" s="111"/>
      <c r="K101" s="111"/>
      <c r="L101" s="111"/>
      <c r="M101" s="662"/>
      <c r="N101" s="615" t="s">
        <v>137</v>
      </c>
      <c r="O101" s="111"/>
      <c r="P101" s="111"/>
      <c r="Q101" s="111"/>
      <c r="R101" s="111"/>
      <c r="S101" s="111"/>
      <c r="T101" s="111"/>
      <c r="U101" s="9"/>
      <c r="V101" s="25"/>
      <c r="W101" s="9"/>
      <c r="X101" s="9"/>
      <c r="Y101" s="37"/>
    </row>
    <row r="102" spans="1:25" s="38" customFormat="1" ht="20.100000000000001" customHeight="1" x14ac:dyDescent="0.15">
      <c r="B102" s="662"/>
      <c r="C102" s="615" t="s">
        <v>138</v>
      </c>
      <c r="D102" s="9"/>
      <c r="E102" s="111"/>
      <c r="F102" s="111"/>
      <c r="G102" s="111"/>
      <c r="H102" s="111"/>
      <c r="I102" s="111"/>
      <c r="J102" s="111"/>
      <c r="K102" s="111"/>
      <c r="L102" s="111"/>
      <c r="M102" s="662"/>
      <c r="N102" s="615" t="s">
        <v>139</v>
      </c>
      <c r="O102" s="111"/>
      <c r="P102" s="111"/>
      <c r="Q102" s="111"/>
      <c r="R102" s="111"/>
      <c r="S102" s="111"/>
      <c r="T102" s="111"/>
      <c r="U102" s="9"/>
      <c r="V102" s="25"/>
      <c r="W102" s="9"/>
      <c r="X102" s="9"/>
      <c r="Y102" s="37"/>
    </row>
    <row r="103" spans="1:25" s="38" customFormat="1" ht="20.100000000000001" customHeight="1" x14ac:dyDescent="0.15">
      <c r="B103" s="662"/>
      <c r="C103" s="615" t="s">
        <v>140</v>
      </c>
      <c r="D103" s="9"/>
      <c r="E103" s="111"/>
      <c r="F103" s="111"/>
      <c r="G103" s="111"/>
      <c r="H103" s="111"/>
      <c r="I103" s="111"/>
      <c r="J103" s="111"/>
      <c r="K103" s="111"/>
      <c r="L103" s="111"/>
      <c r="M103" s="662"/>
      <c r="N103" s="615" t="s">
        <v>141</v>
      </c>
      <c r="O103" s="111"/>
      <c r="P103" s="9"/>
      <c r="Q103" s="1054"/>
      <c r="R103" s="1055"/>
      <c r="S103" s="1055"/>
      <c r="T103" s="1055"/>
      <c r="U103" s="1055"/>
      <c r="V103" s="1056"/>
      <c r="W103" s="9"/>
      <c r="X103" s="9"/>
      <c r="Y103" s="37"/>
    </row>
    <row r="104" spans="1:25" s="38" customFormat="1" ht="20.100000000000001" customHeight="1" x14ac:dyDescent="0.15">
      <c r="B104" s="662"/>
      <c r="C104" s="615" t="s">
        <v>142</v>
      </c>
      <c r="D104" s="9"/>
      <c r="E104" s="9"/>
      <c r="F104" s="9"/>
      <c r="G104" s="9"/>
      <c r="H104" s="9"/>
      <c r="I104" s="9"/>
      <c r="J104" s="9"/>
      <c r="K104" s="9"/>
      <c r="L104" s="9"/>
      <c r="M104" s="617"/>
      <c r="N104" s="111" t="s">
        <v>135</v>
      </c>
      <c r="O104" s="25"/>
      <c r="P104" s="9"/>
      <c r="Q104" s="9"/>
      <c r="R104" s="9"/>
      <c r="S104" s="9"/>
      <c r="T104" s="9"/>
      <c r="U104" s="9"/>
      <c r="V104" s="9"/>
      <c r="W104" s="9"/>
      <c r="X104" s="9"/>
      <c r="Y104" s="37"/>
    </row>
    <row r="105" spans="1:25" s="38" customFormat="1" ht="20.100000000000001" customHeight="1" x14ac:dyDescent="0.15">
      <c r="B105" s="1057" t="s">
        <v>445</v>
      </c>
      <c r="C105" s="1057"/>
      <c r="D105" s="1057"/>
      <c r="E105" s="1057"/>
      <c r="F105" s="1057"/>
      <c r="G105" s="1057"/>
      <c r="H105" s="1057"/>
      <c r="I105" s="1057"/>
      <c r="J105" s="1057"/>
      <c r="K105" s="1057"/>
      <c r="L105" s="1057"/>
      <c r="M105" s="1057"/>
      <c r="N105" s="1057"/>
      <c r="O105" s="1057"/>
      <c r="P105" s="1057"/>
      <c r="Q105" s="1057"/>
      <c r="R105" s="1057"/>
      <c r="S105" s="1057"/>
      <c r="T105" s="1057"/>
      <c r="U105" s="1057"/>
      <c r="V105" s="1057"/>
      <c r="W105" s="1057"/>
      <c r="X105" s="355"/>
      <c r="Y105" s="37"/>
    </row>
    <row r="106" spans="1:25" s="38" customFormat="1" ht="20.100000000000001" customHeight="1" x14ac:dyDescent="0.15">
      <c r="B106" s="662"/>
      <c r="C106" s="1058" t="s">
        <v>143</v>
      </c>
      <c r="D106" s="1059"/>
      <c r="E106" s="1059"/>
      <c r="F106" s="1059"/>
      <c r="G106" s="1059"/>
      <c r="H106" s="1059"/>
      <c r="I106" s="1059"/>
      <c r="J106" s="1059"/>
      <c r="K106" s="1059"/>
      <c r="L106" s="1060"/>
      <c r="M106" s="662"/>
      <c r="N106" s="1061" t="s">
        <v>410</v>
      </c>
      <c r="O106" s="1062"/>
      <c r="P106" s="1062"/>
      <c r="Q106" s="1062"/>
      <c r="R106" s="1062"/>
      <c r="S106" s="1062"/>
      <c r="T106" s="1062"/>
      <c r="U106" s="1062"/>
      <c r="V106" s="1062"/>
      <c r="W106" s="9"/>
      <c r="X106" s="9"/>
      <c r="Y106" s="37"/>
    </row>
    <row r="107" spans="1:25" s="38" customFormat="1" ht="20.100000000000001" customHeight="1" x14ac:dyDescent="0.15">
      <c r="B107" s="662"/>
      <c r="C107" s="1063" t="s">
        <v>144</v>
      </c>
      <c r="D107" s="1064"/>
      <c r="E107" s="1064"/>
      <c r="F107" s="1064"/>
      <c r="G107" s="1064"/>
      <c r="H107" s="1064"/>
      <c r="I107" s="1064"/>
      <c r="J107" s="1064"/>
      <c r="K107" s="1064"/>
      <c r="L107" s="1065"/>
      <c r="M107" s="662"/>
      <c r="N107" s="618" t="s">
        <v>145</v>
      </c>
      <c r="O107" s="45"/>
      <c r="P107" s="47"/>
      <c r="Q107" s="47"/>
      <c r="R107" s="47"/>
      <c r="S107" s="47"/>
      <c r="T107" s="47"/>
      <c r="U107" s="47"/>
      <c r="V107" s="47"/>
      <c r="W107" s="9"/>
      <c r="X107" s="9"/>
      <c r="Y107" s="37"/>
    </row>
    <row r="108" spans="1:25" s="38" customFormat="1" ht="20.100000000000001" customHeight="1" x14ac:dyDescent="0.15">
      <c r="B108" s="662"/>
      <c r="C108" s="1058" t="s">
        <v>146</v>
      </c>
      <c r="D108" s="1059"/>
      <c r="E108" s="1059"/>
      <c r="F108" s="1059"/>
      <c r="G108" s="1059"/>
      <c r="H108" s="1059"/>
      <c r="I108" s="1059"/>
      <c r="J108" s="1059"/>
      <c r="K108" s="1059"/>
      <c r="L108" s="1060"/>
      <c r="M108" s="662"/>
      <c r="N108" s="619" t="s">
        <v>147</v>
      </c>
      <c r="O108" s="111"/>
      <c r="P108" s="9"/>
      <c r="Q108" s="1054"/>
      <c r="R108" s="1055"/>
      <c r="S108" s="1055"/>
      <c r="T108" s="1055"/>
      <c r="U108" s="1055"/>
      <c r="V108" s="1056"/>
      <c r="W108" s="9"/>
      <c r="X108" s="9"/>
      <c r="Y108" s="37"/>
    </row>
    <row r="109" spans="1:25" s="38" customFormat="1" ht="21.6" customHeight="1" x14ac:dyDescent="0.15">
      <c r="B109" s="662"/>
      <c r="C109" s="1061" t="s">
        <v>409</v>
      </c>
      <c r="D109" s="1062"/>
      <c r="E109" s="1062"/>
      <c r="F109" s="1062"/>
      <c r="G109" s="1062"/>
      <c r="H109" s="1062"/>
      <c r="I109" s="1062"/>
      <c r="J109" s="1062"/>
      <c r="K109" s="1062"/>
      <c r="L109" s="1062"/>
      <c r="M109" s="9"/>
      <c r="N109" s="617" t="s">
        <v>135</v>
      </c>
      <c r="O109" s="25"/>
      <c r="P109" s="25"/>
      <c r="Q109" s="25"/>
      <c r="R109" s="25"/>
      <c r="S109" s="25"/>
      <c r="T109" s="25"/>
      <c r="U109" s="25"/>
      <c r="V109" s="25"/>
      <c r="W109" s="25"/>
      <c r="X109" s="25"/>
      <c r="Y109" s="37"/>
    </row>
    <row r="110" spans="1:25" s="38" customFormat="1" ht="12" customHeight="1" x14ac:dyDescent="0.15">
      <c r="B110" s="3"/>
      <c r="C110" s="4"/>
      <c r="D110" s="2"/>
      <c r="E110" s="2"/>
      <c r="F110" s="2"/>
      <c r="G110" s="2"/>
      <c r="H110" s="2"/>
      <c r="I110" s="2"/>
      <c r="J110" s="2"/>
      <c r="K110" s="2"/>
      <c r="L110" s="2"/>
      <c r="M110" s="2"/>
      <c r="N110" s="3"/>
      <c r="O110" s="32"/>
      <c r="P110" s="32"/>
      <c r="Q110" s="32"/>
      <c r="R110" s="32"/>
      <c r="S110" s="32"/>
      <c r="T110" s="32"/>
      <c r="U110" s="32"/>
      <c r="V110" s="32"/>
      <c r="W110" s="32"/>
      <c r="X110" s="32"/>
      <c r="Y110" s="37"/>
    </row>
    <row r="111" spans="1:25" ht="19.5" customHeight="1" x14ac:dyDescent="0.45">
      <c r="A111" s="7" t="s">
        <v>396</v>
      </c>
      <c r="B111" s="620"/>
      <c r="K111" s="621"/>
    </row>
    <row r="112" spans="1:25" s="2" customFormat="1" ht="19.5" customHeight="1" x14ac:dyDescent="0.4">
      <c r="A112" s="7" t="s">
        <v>148</v>
      </c>
      <c r="B112" s="622"/>
      <c r="K112" s="623" t="s">
        <v>1100</v>
      </c>
    </row>
    <row r="113" spans="2:28" ht="11.45" customHeight="1" x14ac:dyDescent="0.4">
      <c r="B113" s="1158" t="s">
        <v>433</v>
      </c>
      <c r="C113" s="1158"/>
      <c r="D113" s="1158"/>
      <c r="E113" s="838" t="s">
        <v>100</v>
      </c>
      <c r="F113" s="989"/>
      <c r="G113" s="989"/>
      <c r="H113" s="989"/>
      <c r="I113" s="989"/>
      <c r="J113" s="989"/>
      <c r="K113" s="989"/>
      <c r="L113" s="989"/>
      <c r="M113" s="989"/>
      <c r="N113" s="839"/>
      <c r="O113" s="1157" t="s">
        <v>842</v>
      </c>
      <c r="P113" s="282"/>
      <c r="Q113" s="282"/>
      <c r="R113" s="282"/>
      <c r="S113" s="282"/>
      <c r="T113" s="282"/>
      <c r="U113" s="282"/>
      <c r="V113" s="282"/>
      <c r="W113" s="282"/>
      <c r="X113" s="282"/>
      <c r="Y113" s="282"/>
      <c r="Z113" s="282"/>
    </row>
    <row r="114" spans="2:28" s="2" customFormat="1" ht="11.45" customHeight="1" x14ac:dyDescent="0.15">
      <c r="B114" s="1158"/>
      <c r="C114" s="1158"/>
      <c r="D114" s="1158"/>
      <c r="E114" s="840"/>
      <c r="F114" s="1046"/>
      <c r="G114" s="1046"/>
      <c r="H114" s="1046"/>
      <c r="I114" s="1046"/>
      <c r="J114" s="1046"/>
      <c r="K114" s="1046"/>
      <c r="L114" s="1046"/>
      <c r="M114" s="1046"/>
      <c r="N114" s="841"/>
      <c r="O114" s="1157"/>
      <c r="P114" s="281"/>
      <c r="Q114" s="281"/>
      <c r="R114" s="281"/>
      <c r="S114" s="281"/>
      <c r="T114" s="281"/>
      <c r="U114" s="281"/>
      <c r="V114" s="281"/>
      <c r="W114" s="281"/>
      <c r="X114" s="281"/>
      <c r="Y114" s="281"/>
      <c r="Z114" s="281"/>
    </row>
    <row r="115" spans="2:28" s="2" customFormat="1" ht="19.5" customHeight="1" x14ac:dyDescent="0.15">
      <c r="B115" s="1031" t="s">
        <v>149</v>
      </c>
      <c r="C115" s="1220" t="s">
        <v>150</v>
      </c>
      <c r="D115" s="1221"/>
      <c r="E115" s="1021" t="s">
        <v>151</v>
      </c>
      <c r="F115" s="1022"/>
      <c r="G115" s="1022"/>
      <c r="H115" s="1022"/>
      <c r="I115" s="1022"/>
      <c r="J115" s="1022"/>
      <c r="K115" s="1022"/>
      <c r="L115" s="1022"/>
      <c r="M115" s="1022"/>
      <c r="N115" s="1023"/>
      <c r="O115" s="662"/>
      <c r="P115" s="1254" t="str">
        <f>IF(COUNTIF(O115:O118,"○")=0,"※24～27のうち該当する活動項目を全て選択してください。","")</f>
        <v>※24～27のうち該当する活動項目を全て選択してください。</v>
      </c>
      <c r="Q115" s="1255"/>
      <c r="R115" s="1255"/>
      <c r="S115" s="1255"/>
      <c r="T115" s="1255"/>
      <c r="U115" s="1255"/>
      <c r="V115" s="1255"/>
      <c r="W115" s="1255"/>
      <c r="X115" s="393"/>
      <c r="Y115" s="393"/>
      <c r="Z115" s="393"/>
      <c r="AA115" s="393"/>
      <c r="AB115" s="354"/>
    </row>
    <row r="116" spans="2:28" s="2" customFormat="1" ht="19.5" customHeight="1" x14ac:dyDescent="0.15">
      <c r="B116" s="1219"/>
      <c r="C116" s="1222"/>
      <c r="D116" s="1223"/>
      <c r="E116" s="1021" t="s">
        <v>152</v>
      </c>
      <c r="F116" s="1022"/>
      <c r="G116" s="1022"/>
      <c r="H116" s="1022"/>
      <c r="I116" s="1022"/>
      <c r="J116" s="1022"/>
      <c r="K116" s="1022"/>
      <c r="L116" s="1022"/>
      <c r="M116" s="1022"/>
      <c r="N116" s="1023"/>
      <c r="O116" s="662"/>
      <c r="P116" s="1254"/>
      <c r="Q116" s="1255"/>
      <c r="R116" s="1255"/>
      <c r="S116" s="1255"/>
      <c r="T116" s="1255"/>
      <c r="U116" s="1255"/>
      <c r="V116" s="1255"/>
      <c r="W116" s="1255"/>
      <c r="X116" s="393"/>
      <c r="Y116" s="393"/>
      <c r="Z116" s="393"/>
      <c r="AA116" s="393"/>
      <c r="AB116" s="354"/>
    </row>
    <row r="117" spans="2:28" s="2" customFormat="1" ht="19.5" customHeight="1" x14ac:dyDescent="0.15">
      <c r="B117" s="1219"/>
      <c r="C117" s="1222"/>
      <c r="D117" s="1223"/>
      <c r="E117" s="1021" t="s">
        <v>153</v>
      </c>
      <c r="F117" s="1022"/>
      <c r="G117" s="1022"/>
      <c r="H117" s="1022"/>
      <c r="I117" s="1022"/>
      <c r="J117" s="1022"/>
      <c r="K117" s="1022"/>
      <c r="L117" s="1022"/>
      <c r="M117" s="1022"/>
      <c r="N117" s="1023"/>
      <c r="O117" s="662"/>
      <c r="P117" s="1254"/>
      <c r="Q117" s="1255"/>
      <c r="R117" s="1255"/>
      <c r="S117" s="1255"/>
      <c r="T117" s="1255"/>
      <c r="U117" s="1255"/>
      <c r="V117" s="1255"/>
      <c r="W117" s="1255"/>
      <c r="X117" s="393"/>
      <c r="Y117" s="393"/>
      <c r="Z117" s="393"/>
      <c r="AA117" s="393"/>
      <c r="AB117" s="354"/>
    </row>
    <row r="118" spans="2:28" s="2" customFormat="1" ht="19.5" customHeight="1" x14ac:dyDescent="0.15">
      <c r="B118" s="1219"/>
      <c r="C118" s="1222"/>
      <c r="D118" s="1223"/>
      <c r="E118" s="1021" t="s">
        <v>154</v>
      </c>
      <c r="F118" s="1022"/>
      <c r="G118" s="1022"/>
      <c r="H118" s="1022"/>
      <c r="I118" s="1022"/>
      <c r="J118" s="1022"/>
      <c r="K118" s="1022"/>
      <c r="L118" s="1022"/>
      <c r="M118" s="1022"/>
      <c r="N118" s="1023"/>
      <c r="O118" s="662"/>
      <c r="P118" s="1254"/>
      <c r="Q118" s="1255"/>
      <c r="R118" s="1255"/>
      <c r="S118" s="1255"/>
      <c r="T118" s="1255"/>
      <c r="U118" s="1255"/>
      <c r="V118" s="1255"/>
      <c r="W118" s="1255"/>
      <c r="X118" s="393"/>
      <c r="Y118" s="393"/>
      <c r="Z118" s="393"/>
      <c r="AA118" s="393"/>
      <c r="AB118" s="354"/>
    </row>
    <row r="119" spans="2:28" s="2" customFormat="1" ht="19.5" customHeight="1" x14ac:dyDescent="0.15">
      <c r="B119" s="1219"/>
      <c r="C119" s="1222"/>
      <c r="D119" s="1223"/>
      <c r="E119" s="1021" t="s">
        <v>155</v>
      </c>
      <c r="F119" s="1022"/>
      <c r="G119" s="1022"/>
      <c r="H119" s="1022"/>
      <c r="I119" s="1022"/>
      <c r="J119" s="1022"/>
      <c r="K119" s="1022"/>
      <c r="L119" s="1022"/>
      <c r="M119" s="1022"/>
      <c r="N119" s="1023"/>
      <c r="O119" s="662"/>
      <c r="P119" s="611" t="str">
        <f t="shared" ref="P119" si="7">IF(O119="○","","※必ず選択してください。")</f>
        <v>※必ず選択してください。</v>
      </c>
      <c r="Q119" s="281"/>
      <c r="R119" s="281"/>
      <c r="S119" s="281"/>
      <c r="T119" s="281"/>
      <c r="U119" s="281"/>
      <c r="V119" s="281"/>
      <c r="W119" s="281"/>
      <c r="X119" s="281"/>
      <c r="Y119" s="281"/>
      <c r="Z119" s="281"/>
    </row>
    <row r="120" spans="2:28" s="38" customFormat="1" ht="19.5" customHeight="1" x14ac:dyDescent="0.15">
      <c r="B120" s="1219"/>
      <c r="C120" s="1224" t="s">
        <v>105</v>
      </c>
      <c r="D120" s="1225"/>
      <c r="E120" s="1043" t="s">
        <v>156</v>
      </c>
      <c r="F120" s="1044"/>
      <c r="G120" s="1044"/>
      <c r="H120" s="1044"/>
      <c r="I120" s="1044"/>
      <c r="J120" s="1044"/>
      <c r="K120" s="1044"/>
      <c r="L120" s="1044"/>
      <c r="M120" s="1044"/>
      <c r="N120" s="1045"/>
      <c r="O120" s="1018" t="s">
        <v>987</v>
      </c>
      <c r="P120" s="1019"/>
      <c r="Q120" s="1019"/>
      <c r="R120" s="1019"/>
      <c r="S120" s="1019"/>
      <c r="T120" s="1019"/>
      <c r="U120" s="1019"/>
      <c r="V120" s="1020"/>
      <c r="W120" s="624"/>
      <c r="X120" s="391"/>
      <c r="Y120" s="391"/>
      <c r="Z120" s="391"/>
    </row>
    <row r="121" spans="2:28" s="2" customFormat="1" ht="19.5" customHeight="1" x14ac:dyDescent="0.15">
      <c r="B121" s="1219"/>
      <c r="C121" s="1185" t="s">
        <v>157</v>
      </c>
      <c r="D121" s="1186"/>
      <c r="E121" s="1021" t="s">
        <v>158</v>
      </c>
      <c r="F121" s="1022"/>
      <c r="G121" s="1022"/>
      <c r="H121" s="1022"/>
      <c r="I121" s="1022"/>
      <c r="J121" s="1022"/>
      <c r="K121" s="1022"/>
      <c r="L121" s="1022"/>
      <c r="M121" s="1022"/>
      <c r="N121" s="1023"/>
      <c r="O121" s="1018" t="s">
        <v>1103</v>
      </c>
      <c r="P121" s="1019"/>
      <c r="Q121" s="1019"/>
      <c r="R121" s="1019"/>
      <c r="S121" s="1019"/>
      <c r="T121" s="1019"/>
      <c r="U121" s="1019"/>
      <c r="V121" s="1020"/>
      <c r="W121" s="625"/>
    </row>
    <row r="122" spans="2:28" s="2" customFormat="1" ht="19.5" customHeight="1" x14ac:dyDescent="0.15">
      <c r="B122" s="1219"/>
      <c r="C122" s="1187"/>
      <c r="D122" s="1188"/>
      <c r="E122" s="1021" t="s">
        <v>159</v>
      </c>
      <c r="F122" s="1022"/>
      <c r="G122" s="1022"/>
      <c r="H122" s="1022"/>
      <c r="I122" s="1022"/>
      <c r="J122" s="1022"/>
      <c r="K122" s="1022"/>
      <c r="L122" s="1022"/>
      <c r="M122" s="1022"/>
      <c r="N122" s="1023"/>
      <c r="O122" s="1018" t="s">
        <v>1103</v>
      </c>
      <c r="P122" s="1019"/>
      <c r="Q122" s="1019"/>
      <c r="R122" s="1019"/>
      <c r="S122" s="1019"/>
      <c r="T122" s="1019"/>
      <c r="U122" s="1019"/>
      <c r="V122" s="1020"/>
      <c r="W122" s="625"/>
    </row>
    <row r="123" spans="2:28" s="2" customFormat="1" ht="19.5" customHeight="1" x14ac:dyDescent="0.15">
      <c r="B123" s="1219"/>
      <c r="C123" s="1187"/>
      <c r="D123" s="1188"/>
      <c r="E123" s="1021" t="s">
        <v>160</v>
      </c>
      <c r="F123" s="1022"/>
      <c r="G123" s="1022"/>
      <c r="H123" s="1022"/>
      <c r="I123" s="1022"/>
      <c r="J123" s="1022"/>
      <c r="K123" s="1022"/>
      <c r="L123" s="1022"/>
      <c r="M123" s="1022"/>
      <c r="N123" s="1023"/>
      <c r="O123" s="1018" t="s">
        <v>1103</v>
      </c>
      <c r="P123" s="1019"/>
      <c r="Q123" s="1019"/>
      <c r="R123" s="1019"/>
      <c r="S123" s="1019"/>
      <c r="T123" s="1019"/>
      <c r="U123" s="1019"/>
      <c r="V123" s="1020"/>
      <c r="W123" s="625"/>
    </row>
    <row r="124" spans="2:28" s="2" customFormat="1" ht="19.5" customHeight="1" x14ac:dyDescent="0.15">
      <c r="B124" s="1219"/>
      <c r="C124" s="1187"/>
      <c r="D124" s="1188"/>
      <c r="E124" s="1021" t="s">
        <v>161</v>
      </c>
      <c r="F124" s="1022"/>
      <c r="G124" s="1022"/>
      <c r="H124" s="1022"/>
      <c r="I124" s="1022"/>
      <c r="J124" s="1022"/>
      <c r="K124" s="1022"/>
      <c r="L124" s="1022"/>
      <c r="M124" s="1022"/>
      <c r="N124" s="1023"/>
      <c r="O124" s="1018" t="s">
        <v>1103</v>
      </c>
      <c r="P124" s="1019"/>
      <c r="Q124" s="1019"/>
      <c r="R124" s="1019"/>
      <c r="S124" s="1019"/>
      <c r="T124" s="1019"/>
      <c r="U124" s="1019"/>
      <c r="V124" s="1020"/>
      <c r="W124" s="625"/>
    </row>
    <row r="125" spans="2:28" s="2" customFormat="1" ht="19.5" customHeight="1" x14ac:dyDescent="0.15">
      <c r="B125" s="1029" t="s">
        <v>162</v>
      </c>
      <c r="C125" s="1185" t="s">
        <v>163</v>
      </c>
      <c r="D125" s="1186"/>
      <c r="E125" s="1021" t="s">
        <v>164</v>
      </c>
      <c r="F125" s="1022"/>
      <c r="G125" s="1022"/>
      <c r="H125" s="1022"/>
      <c r="I125" s="1022"/>
      <c r="J125" s="1022"/>
      <c r="K125" s="1022"/>
      <c r="L125" s="1022"/>
      <c r="M125" s="1022"/>
      <c r="N125" s="1023"/>
      <c r="O125" s="663"/>
      <c r="P125" s="1253" t="str">
        <f>IF(COUNTIF(O125:O129,"○")=0,"※34～38のいずれかを選択してください。","")</f>
        <v>※34～38のいずれかを選択してください。</v>
      </c>
      <c r="Q125" s="1050"/>
      <c r="R125" s="1050"/>
      <c r="S125" s="1050"/>
      <c r="T125" s="1050"/>
      <c r="U125" s="1050"/>
      <c r="V125" s="1050"/>
      <c r="W125" s="1050"/>
      <c r="X125" s="388"/>
      <c r="Y125" s="388"/>
      <c r="Z125" s="388"/>
      <c r="AA125" s="388"/>
      <c r="AB125" s="354"/>
    </row>
    <row r="126" spans="2:28" s="2" customFormat="1" ht="19.5" customHeight="1" x14ac:dyDescent="0.15">
      <c r="B126" s="1030"/>
      <c r="C126" s="1187"/>
      <c r="D126" s="1188"/>
      <c r="E126" s="1032" t="s">
        <v>165</v>
      </c>
      <c r="F126" s="1033"/>
      <c r="G126" s="1033"/>
      <c r="H126" s="1033"/>
      <c r="I126" s="1033"/>
      <c r="J126" s="1033"/>
      <c r="K126" s="1033"/>
      <c r="L126" s="1033"/>
      <c r="M126" s="1033"/>
      <c r="N126" s="1034"/>
      <c r="O126" s="662"/>
      <c r="P126" s="1253"/>
      <c r="Q126" s="1050"/>
      <c r="R126" s="1050"/>
      <c r="S126" s="1050"/>
      <c r="T126" s="1050"/>
      <c r="U126" s="1050"/>
      <c r="V126" s="1050"/>
      <c r="W126" s="1050"/>
      <c r="X126" s="388"/>
      <c r="Y126" s="388"/>
      <c r="Z126" s="388"/>
      <c r="AA126" s="388"/>
      <c r="AB126" s="354"/>
    </row>
    <row r="127" spans="2:28" s="2" customFormat="1" ht="19.5" customHeight="1" x14ac:dyDescent="0.15">
      <c r="B127" s="1030"/>
      <c r="C127" s="1187"/>
      <c r="D127" s="1188"/>
      <c r="E127" s="1021" t="s">
        <v>166</v>
      </c>
      <c r="F127" s="1022"/>
      <c r="G127" s="1022"/>
      <c r="H127" s="1022"/>
      <c r="I127" s="1022"/>
      <c r="J127" s="1022"/>
      <c r="K127" s="1022"/>
      <c r="L127" s="1022"/>
      <c r="M127" s="1022"/>
      <c r="N127" s="1023"/>
      <c r="O127" s="662"/>
      <c r="P127" s="1253"/>
      <c r="Q127" s="1050"/>
      <c r="R127" s="1050"/>
      <c r="S127" s="1050"/>
      <c r="T127" s="1050"/>
      <c r="U127" s="1050"/>
      <c r="V127" s="1050"/>
      <c r="W127" s="1050"/>
      <c r="X127" s="388"/>
      <c r="Y127" s="388"/>
      <c r="Z127" s="388"/>
      <c r="AA127" s="388"/>
      <c r="AB127" s="354"/>
    </row>
    <row r="128" spans="2:28" s="2" customFormat="1" ht="32.1" customHeight="1" x14ac:dyDescent="0.15">
      <c r="B128" s="1030"/>
      <c r="C128" s="1187"/>
      <c r="D128" s="1188"/>
      <c r="E128" s="1021" t="s">
        <v>167</v>
      </c>
      <c r="F128" s="1022"/>
      <c r="G128" s="1022"/>
      <c r="H128" s="1022"/>
      <c r="I128" s="1022"/>
      <c r="J128" s="1022"/>
      <c r="K128" s="1022"/>
      <c r="L128" s="1022"/>
      <c r="M128" s="1022"/>
      <c r="N128" s="1023"/>
      <c r="O128" s="662"/>
      <c r="P128" s="1253"/>
      <c r="Q128" s="1050"/>
      <c r="R128" s="1050"/>
      <c r="S128" s="1050"/>
      <c r="T128" s="1050"/>
      <c r="U128" s="1050"/>
      <c r="V128" s="1050"/>
      <c r="W128" s="1050"/>
      <c r="X128" s="388"/>
      <c r="Y128" s="388"/>
      <c r="Z128" s="388"/>
      <c r="AA128" s="388"/>
      <c r="AB128" s="354"/>
    </row>
    <row r="129" spans="1:29" s="2" customFormat="1" ht="19.5" customHeight="1" x14ac:dyDescent="0.15">
      <c r="B129" s="1030"/>
      <c r="C129" s="1189"/>
      <c r="D129" s="1190"/>
      <c r="E129" s="1021" t="s">
        <v>168</v>
      </c>
      <c r="F129" s="1022"/>
      <c r="G129" s="1022"/>
      <c r="H129" s="1022"/>
      <c r="I129" s="1022"/>
      <c r="J129" s="1022"/>
      <c r="K129" s="1022"/>
      <c r="L129" s="1022"/>
      <c r="M129" s="1022"/>
      <c r="N129" s="1023"/>
      <c r="O129" s="662"/>
      <c r="P129" s="1253"/>
      <c r="Q129" s="1050"/>
      <c r="R129" s="1050"/>
      <c r="S129" s="1050"/>
      <c r="T129" s="1050"/>
      <c r="U129" s="1050"/>
      <c r="V129" s="1050"/>
      <c r="W129" s="1050"/>
      <c r="X129" s="388"/>
      <c r="Y129" s="388"/>
      <c r="Z129" s="388"/>
      <c r="AA129" s="388"/>
      <c r="AB129" s="354"/>
    </row>
    <row r="130" spans="1:29" s="2" customFormat="1" ht="42" customHeight="1" x14ac:dyDescent="0.15">
      <c r="B130" s="1030"/>
      <c r="C130" s="1187" t="s">
        <v>106</v>
      </c>
      <c r="D130" s="1188"/>
      <c r="E130" s="1051"/>
      <c r="F130" s="1052"/>
      <c r="G130" s="1052"/>
      <c r="H130" s="1052"/>
      <c r="I130" s="1052"/>
      <c r="J130" s="1052"/>
      <c r="K130" s="1052"/>
      <c r="L130" s="1052"/>
      <c r="M130" s="1052"/>
      <c r="N130" s="1053"/>
      <c r="O130" s="662"/>
      <c r="P130" s="1253" t="str">
        <f>IF(COUNTIF(O130:O134,"○")=0,"※実施する活動をプルダウンリストから選択し、○をしてください。","")</f>
        <v>※実施する活動をプルダウンリストから選択し、○をしてください。</v>
      </c>
      <c r="Q130" s="1050"/>
      <c r="R130" s="1050"/>
      <c r="S130" s="1050"/>
      <c r="T130" s="1050"/>
      <c r="U130" s="1050"/>
      <c r="V130" s="1050"/>
      <c r="W130" s="1050"/>
      <c r="X130" s="388"/>
      <c r="Y130" s="388"/>
      <c r="Z130" s="388"/>
      <c r="AA130" s="388"/>
      <c r="AB130" s="352"/>
    </row>
    <row r="131" spans="1:29" s="2" customFormat="1" ht="42" customHeight="1" x14ac:dyDescent="0.15">
      <c r="B131" s="1030"/>
      <c r="C131" s="1187"/>
      <c r="D131" s="1188"/>
      <c r="E131" s="1051"/>
      <c r="F131" s="1052"/>
      <c r="G131" s="1052"/>
      <c r="H131" s="1052"/>
      <c r="I131" s="1052"/>
      <c r="J131" s="1052"/>
      <c r="K131" s="1052"/>
      <c r="L131" s="1052"/>
      <c r="M131" s="1052"/>
      <c r="N131" s="1053"/>
      <c r="O131" s="662"/>
      <c r="P131" s="1253"/>
      <c r="Q131" s="1050"/>
      <c r="R131" s="1050"/>
      <c r="S131" s="1050"/>
      <c r="T131" s="1050"/>
      <c r="U131" s="1050"/>
      <c r="V131" s="1050"/>
      <c r="W131" s="1050"/>
      <c r="X131" s="388"/>
      <c r="Y131" s="388"/>
      <c r="Z131" s="388"/>
      <c r="AA131" s="388"/>
      <c r="AB131" s="352"/>
    </row>
    <row r="132" spans="1:29" s="2" customFormat="1" ht="42" customHeight="1" x14ac:dyDescent="0.15">
      <c r="B132" s="1030"/>
      <c r="C132" s="1187"/>
      <c r="D132" s="1188"/>
      <c r="E132" s="1051"/>
      <c r="F132" s="1052"/>
      <c r="G132" s="1052"/>
      <c r="H132" s="1052"/>
      <c r="I132" s="1052"/>
      <c r="J132" s="1052"/>
      <c r="K132" s="1052"/>
      <c r="L132" s="1052"/>
      <c r="M132" s="1052"/>
      <c r="N132" s="1053"/>
      <c r="O132" s="662"/>
      <c r="P132" s="1253"/>
      <c r="Q132" s="1050"/>
      <c r="R132" s="1050"/>
      <c r="S132" s="1050"/>
      <c r="T132" s="1050"/>
      <c r="U132" s="1050"/>
      <c r="V132" s="1050"/>
      <c r="W132" s="1050"/>
      <c r="X132" s="388"/>
      <c r="Y132" s="388"/>
      <c r="Z132" s="388"/>
      <c r="AA132" s="388"/>
      <c r="AB132" s="352"/>
    </row>
    <row r="133" spans="1:29" s="2" customFormat="1" ht="42" customHeight="1" x14ac:dyDescent="0.15">
      <c r="B133" s="1030"/>
      <c r="C133" s="1187"/>
      <c r="D133" s="1188"/>
      <c r="E133" s="1051"/>
      <c r="F133" s="1052"/>
      <c r="G133" s="1052"/>
      <c r="H133" s="1052"/>
      <c r="I133" s="1052"/>
      <c r="J133" s="1052"/>
      <c r="K133" s="1052"/>
      <c r="L133" s="1052"/>
      <c r="M133" s="1052"/>
      <c r="N133" s="1053"/>
      <c r="O133" s="662"/>
      <c r="P133" s="1253"/>
      <c r="Q133" s="1050"/>
      <c r="R133" s="1050"/>
      <c r="S133" s="1050"/>
      <c r="T133" s="1050"/>
      <c r="U133" s="1050"/>
      <c r="V133" s="1050"/>
      <c r="W133" s="1050"/>
      <c r="X133" s="388"/>
      <c r="Y133" s="388"/>
      <c r="Z133" s="388"/>
      <c r="AA133" s="388"/>
      <c r="AB133" s="352"/>
    </row>
    <row r="134" spans="1:29" s="2" customFormat="1" ht="42" customHeight="1" x14ac:dyDescent="0.15">
      <c r="B134" s="1030"/>
      <c r="C134" s="1187"/>
      <c r="D134" s="1188"/>
      <c r="E134" s="1051"/>
      <c r="F134" s="1052"/>
      <c r="G134" s="1052"/>
      <c r="H134" s="1052"/>
      <c r="I134" s="1052"/>
      <c r="J134" s="1052"/>
      <c r="K134" s="1052"/>
      <c r="L134" s="1052"/>
      <c r="M134" s="1052"/>
      <c r="N134" s="1053"/>
      <c r="O134" s="664"/>
      <c r="P134" s="1253"/>
      <c r="Q134" s="1050"/>
      <c r="R134" s="1050"/>
      <c r="S134" s="1050"/>
      <c r="T134" s="1050"/>
      <c r="U134" s="1050"/>
      <c r="V134" s="1050"/>
      <c r="W134" s="1050"/>
      <c r="X134" s="388"/>
      <c r="Y134" s="388"/>
      <c r="Z134" s="388"/>
      <c r="AA134" s="388"/>
      <c r="AB134" s="353"/>
    </row>
    <row r="135" spans="1:29" s="2" customFormat="1" ht="21" customHeight="1" x14ac:dyDescent="0.15">
      <c r="B135" s="1030"/>
      <c r="C135" s="1189"/>
      <c r="D135" s="1190"/>
      <c r="E135" s="1024" t="s">
        <v>170</v>
      </c>
      <c r="F135" s="1025"/>
      <c r="G135" s="1025"/>
      <c r="H135" s="1025"/>
      <c r="I135" s="1025"/>
      <c r="J135" s="1025"/>
      <c r="K135" s="1025"/>
      <c r="L135" s="1025"/>
      <c r="M135" s="1025"/>
      <c r="N135" s="1025"/>
      <c r="O135" s="1026"/>
      <c r="P135" s="626"/>
      <c r="Q135" s="392"/>
      <c r="R135" s="392"/>
      <c r="S135" s="392"/>
      <c r="T135" s="392"/>
      <c r="U135" s="392"/>
      <c r="V135" s="392"/>
      <c r="W135" s="392"/>
      <c r="X135" s="392"/>
      <c r="Y135" s="392"/>
      <c r="Z135" s="392"/>
    </row>
    <row r="136" spans="1:29" s="2" customFormat="1" ht="19.5" customHeight="1" x14ac:dyDescent="0.15">
      <c r="B136" s="1031"/>
      <c r="C136" s="1191" t="s">
        <v>171</v>
      </c>
      <c r="D136" s="1191"/>
      <c r="E136" s="1021" t="s">
        <v>172</v>
      </c>
      <c r="F136" s="1022"/>
      <c r="G136" s="1022"/>
      <c r="H136" s="1022"/>
      <c r="I136" s="1022"/>
      <c r="J136" s="1022"/>
      <c r="K136" s="1022"/>
      <c r="L136" s="1022"/>
      <c r="M136" s="1022"/>
      <c r="N136" s="1023"/>
      <c r="O136" s="663"/>
      <c r="P136" s="611" t="str">
        <f t="shared" ref="P136" si="8">IF(O136="○","","※必ず選択してください。")</f>
        <v>※必ず選択してください。</v>
      </c>
      <c r="Q136" s="3"/>
      <c r="R136" s="3"/>
      <c r="S136" s="3"/>
      <c r="T136" s="3"/>
      <c r="U136" s="3"/>
      <c r="V136" s="3"/>
      <c r="W136" s="3"/>
      <c r="X136" s="3"/>
      <c r="Y136" s="3"/>
      <c r="Z136" s="3"/>
    </row>
    <row r="137" spans="1:29" s="2" customFormat="1" ht="27.95" customHeight="1" x14ac:dyDescent="0.45">
      <c r="A137" s="620" t="s">
        <v>983</v>
      </c>
      <c r="B137" s="622"/>
      <c r="D137" s="11"/>
      <c r="E137" s="32"/>
      <c r="F137" s="32"/>
      <c r="G137" s="32"/>
      <c r="H137" s="32"/>
      <c r="I137" s="32"/>
      <c r="J137" s="623" t="s">
        <v>1104</v>
      </c>
      <c r="K137" s="4"/>
      <c r="Y137" s="32"/>
      <c r="AA137" s="32"/>
      <c r="AB137" s="11"/>
      <c r="AC137" s="11"/>
    </row>
    <row r="138" spans="1:29" ht="11.45" customHeight="1" x14ac:dyDescent="0.15">
      <c r="B138" s="1158" t="s">
        <v>433</v>
      </c>
      <c r="C138" s="1158"/>
      <c r="D138" s="829" t="s">
        <v>100</v>
      </c>
      <c r="E138" s="1027"/>
      <c r="F138" s="1027"/>
      <c r="G138" s="1027"/>
      <c r="H138" s="1027"/>
      <c r="I138" s="1027"/>
      <c r="J138" s="1027"/>
      <c r="K138" s="1027"/>
      <c r="L138" s="1027"/>
      <c r="M138" s="1027"/>
      <c r="N138" s="830"/>
      <c r="O138" s="1157" t="s">
        <v>842</v>
      </c>
      <c r="P138" s="2"/>
      <c r="Q138" s="2"/>
      <c r="R138" s="2"/>
      <c r="S138" s="2"/>
      <c r="T138" s="2"/>
      <c r="U138" s="2"/>
      <c r="V138" s="2"/>
      <c r="W138" s="2"/>
      <c r="X138" s="2"/>
      <c r="Y138" s="2"/>
      <c r="Z138" s="2"/>
      <c r="AA138" s="1184"/>
    </row>
    <row r="139" spans="1:29" s="2" customFormat="1" ht="11.45" customHeight="1" x14ac:dyDescent="0.15">
      <c r="B139" s="1158"/>
      <c r="C139" s="1158"/>
      <c r="D139" s="831"/>
      <c r="E139" s="1028"/>
      <c r="F139" s="1028"/>
      <c r="G139" s="1028"/>
      <c r="H139" s="1028"/>
      <c r="I139" s="1028"/>
      <c r="J139" s="1028"/>
      <c r="K139" s="1028"/>
      <c r="L139" s="1028"/>
      <c r="M139" s="1028"/>
      <c r="N139" s="832"/>
      <c r="O139" s="1157"/>
      <c r="P139" s="3"/>
      <c r="Q139" s="3"/>
      <c r="R139" s="3"/>
      <c r="S139" s="3"/>
      <c r="T139" s="3"/>
      <c r="U139" s="3"/>
      <c r="V139" s="3"/>
      <c r="W139" s="3"/>
      <c r="X139" s="3"/>
      <c r="Y139" s="3"/>
      <c r="Z139" s="3"/>
      <c r="AA139" s="1184"/>
    </row>
    <row r="140" spans="1:29" s="2" customFormat="1" ht="19.5" customHeight="1" x14ac:dyDescent="0.15">
      <c r="B140" s="1012" t="s">
        <v>174</v>
      </c>
      <c r="C140" s="1013"/>
      <c r="D140" s="1021" t="s">
        <v>364</v>
      </c>
      <c r="E140" s="1022"/>
      <c r="F140" s="1022"/>
      <c r="G140" s="1022"/>
      <c r="H140" s="1022"/>
      <c r="I140" s="1022"/>
      <c r="J140" s="1022"/>
      <c r="K140" s="1022"/>
      <c r="L140" s="1022"/>
      <c r="M140" s="1022"/>
      <c r="N140" s="1023"/>
      <c r="O140" s="662"/>
      <c r="P140" s="3"/>
      <c r="Q140" s="3"/>
      <c r="R140" s="3"/>
      <c r="S140" s="3"/>
      <c r="T140" s="3"/>
      <c r="U140" s="3"/>
      <c r="V140" s="3"/>
      <c r="W140" s="3"/>
      <c r="X140" s="3"/>
      <c r="Y140" s="3"/>
      <c r="Z140" s="3"/>
      <c r="AA140" s="283"/>
    </row>
    <row r="141" spans="1:29" s="2" customFormat="1" ht="19.5" customHeight="1" x14ac:dyDescent="0.15">
      <c r="B141" s="1014"/>
      <c r="C141" s="1015"/>
      <c r="D141" s="1021" t="s">
        <v>893</v>
      </c>
      <c r="E141" s="1022"/>
      <c r="F141" s="1022"/>
      <c r="G141" s="1022"/>
      <c r="H141" s="1022"/>
      <c r="I141" s="1022"/>
      <c r="J141" s="1022"/>
      <c r="K141" s="1022"/>
      <c r="L141" s="1022"/>
      <c r="M141" s="1022"/>
      <c r="N141" s="1023"/>
      <c r="O141" s="662"/>
      <c r="P141" s="3"/>
      <c r="Q141" s="3"/>
      <c r="R141" s="3"/>
      <c r="S141" s="3"/>
      <c r="T141" s="3"/>
      <c r="U141" s="3"/>
      <c r="V141" s="3"/>
      <c r="W141" s="3"/>
      <c r="X141" s="3"/>
      <c r="Y141" s="3"/>
      <c r="Z141" s="3"/>
    </row>
    <row r="142" spans="1:29" s="2" customFormat="1" ht="19.5" customHeight="1" x14ac:dyDescent="0.15">
      <c r="B142" s="1014"/>
      <c r="C142" s="1015"/>
      <c r="D142" s="1021" t="s">
        <v>366</v>
      </c>
      <c r="E142" s="1022"/>
      <c r="F142" s="1022"/>
      <c r="G142" s="1022"/>
      <c r="H142" s="1022"/>
      <c r="I142" s="1022"/>
      <c r="J142" s="1022"/>
      <c r="K142" s="1022"/>
      <c r="L142" s="1022"/>
      <c r="M142" s="1022"/>
      <c r="N142" s="1023"/>
      <c r="O142" s="662"/>
      <c r="P142" s="3"/>
      <c r="Q142" s="3"/>
      <c r="R142" s="3"/>
      <c r="S142" s="3"/>
      <c r="T142" s="3"/>
      <c r="U142" s="3"/>
      <c r="V142" s="3"/>
      <c r="W142" s="3"/>
      <c r="X142" s="3"/>
      <c r="Y142" s="3"/>
      <c r="Z142" s="3"/>
    </row>
    <row r="143" spans="1:29" s="2" customFormat="1" ht="19.5" customHeight="1" x14ac:dyDescent="0.15">
      <c r="B143" s="1014"/>
      <c r="C143" s="1015"/>
      <c r="D143" s="1021" t="s">
        <v>368</v>
      </c>
      <c r="E143" s="1022"/>
      <c r="F143" s="1022"/>
      <c r="G143" s="1022"/>
      <c r="H143" s="1022"/>
      <c r="I143" s="1022"/>
      <c r="J143" s="1022"/>
      <c r="K143" s="1022"/>
      <c r="L143" s="1022"/>
      <c r="M143" s="1022"/>
      <c r="N143" s="1023"/>
      <c r="O143" s="662"/>
      <c r="P143" s="3"/>
      <c r="Q143" s="3"/>
      <c r="R143" s="3"/>
      <c r="S143" s="3"/>
      <c r="T143" s="3"/>
      <c r="U143" s="3"/>
      <c r="V143" s="3"/>
      <c r="W143" s="3"/>
      <c r="X143" s="3"/>
      <c r="Y143" s="3"/>
      <c r="Z143" s="3"/>
    </row>
    <row r="144" spans="1:29" s="2" customFormat="1" ht="19.5" customHeight="1" x14ac:dyDescent="0.15">
      <c r="B144" s="1014"/>
      <c r="C144" s="1015"/>
      <c r="D144" s="1021" t="s">
        <v>370</v>
      </c>
      <c r="E144" s="1022"/>
      <c r="F144" s="1022"/>
      <c r="G144" s="1022"/>
      <c r="H144" s="1022"/>
      <c r="I144" s="1022"/>
      <c r="J144" s="1022"/>
      <c r="K144" s="1022"/>
      <c r="L144" s="1022"/>
      <c r="M144" s="1022"/>
      <c r="N144" s="1023"/>
      <c r="O144" s="662"/>
      <c r="P144" s="611" t="str">
        <f>IF(O144="○","下の太枠内も記入してください。","")</f>
        <v/>
      </c>
      <c r="Q144" s="3"/>
      <c r="R144" s="3"/>
      <c r="S144" s="3"/>
      <c r="T144" s="3"/>
      <c r="U144" s="3"/>
      <c r="V144" s="3"/>
      <c r="W144" s="3"/>
      <c r="X144" s="3"/>
      <c r="Y144" s="3"/>
      <c r="Z144" s="3"/>
    </row>
    <row r="145" spans="1:35" s="2" customFormat="1" ht="19.5" customHeight="1" x14ac:dyDescent="0.15">
      <c r="B145" s="1014"/>
      <c r="C145" s="1015"/>
      <c r="D145" s="1021" t="s">
        <v>407</v>
      </c>
      <c r="E145" s="1022"/>
      <c r="F145" s="1022"/>
      <c r="G145" s="1022"/>
      <c r="H145" s="1022"/>
      <c r="I145" s="1022"/>
      <c r="J145" s="1022"/>
      <c r="K145" s="1022"/>
      <c r="L145" s="1022"/>
      <c r="M145" s="1022"/>
      <c r="N145" s="1023"/>
      <c r="O145" s="662"/>
      <c r="P145" s="3"/>
      <c r="Q145" s="3"/>
      <c r="R145" s="3"/>
      <c r="S145" s="3"/>
      <c r="T145" s="3"/>
      <c r="U145" s="3"/>
      <c r="V145" s="3"/>
      <c r="W145" s="3"/>
      <c r="X145" s="3"/>
      <c r="Y145" s="3"/>
      <c r="Z145" s="3"/>
    </row>
    <row r="146" spans="1:35" s="2" customFormat="1" ht="19.5" customHeight="1" x14ac:dyDescent="0.15">
      <c r="B146" s="1014"/>
      <c r="C146" s="1015"/>
      <c r="D146" s="1035" t="s">
        <v>372</v>
      </c>
      <c r="E146" s="1036"/>
      <c r="F146" s="1036"/>
      <c r="G146" s="1036"/>
      <c r="H146" s="1036"/>
      <c r="I146" s="1036"/>
      <c r="J146" s="1036"/>
      <c r="K146" s="1036"/>
      <c r="L146" s="1036"/>
      <c r="M146" s="1036"/>
      <c r="N146" s="1037"/>
      <c r="O146" s="662"/>
      <c r="P146" s="3"/>
      <c r="Q146" s="3"/>
      <c r="R146" s="3"/>
      <c r="S146" s="3"/>
      <c r="T146" s="3"/>
      <c r="U146" s="3"/>
      <c r="V146" s="3"/>
      <c r="W146" s="3"/>
      <c r="X146" s="3"/>
      <c r="Y146" s="3"/>
      <c r="Z146" s="3"/>
    </row>
    <row r="147" spans="1:35" s="2" customFormat="1" ht="19.5" customHeight="1" x14ac:dyDescent="0.15">
      <c r="B147" s="1014"/>
      <c r="C147" s="1015"/>
      <c r="D147" s="1035" t="s">
        <v>1139</v>
      </c>
      <c r="E147" s="1036"/>
      <c r="F147" s="1036"/>
      <c r="G147" s="1036"/>
      <c r="H147" s="1036"/>
      <c r="I147" s="1036"/>
      <c r="J147" s="1036"/>
      <c r="K147" s="1036"/>
      <c r="L147" s="1036"/>
      <c r="M147" s="1036"/>
      <c r="N147" s="1037"/>
      <c r="O147" s="664"/>
      <c r="P147" s="3"/>
      <c r="Q147" s="3"/>
      <c r="R147" s="3"/>
      <c r="S147" s="3"/>
      <c r="T147" s="3"/>
      <c r="U147" s="3"/>
      <c r="V147" s="3"/>
      <c r="W147" s="3"/>
      <c r="X147" s="3"/>
      <c r="Y147" s="3"/>
      <c r="Z147" s="3"/>
    </row>
    <row r="148" spans="1:35" s="2" customFormat="1" ht="19.5" customHeight="1" x14ac:dyDescent="0.15">
      <c r="B148" s="1014"/>
      <c r="C148" s="1015"/>
      <c r="D148" s="1035" t="s">
        <v>1140</v>
      </c>
      <c r="E148" s="1036"/>
      <c r="F148" s="1036"/>
      <c r="G148" s="1036"/>
      <c r="H148" s="1036"/>
      <c r="I148" s="1036"/>
      <c r="J148" s="1036"/>
      <c r="K148" s="1036"/>
      <c r="L148" s="1036"/>
      <c r="M148" s="1036"/>
      <c r="N148" s="1037"/>
      <c r="O148" s="664"/>
      <c r="P148" s="611" t="str">
        <f>IF(O148="○","下の太枠内も記入してください。","")</f>
        <v/>
      </c>
      <c r="Q148" s="3"/>
      <c r="R148" s="3"/>
      <c r="S148" s="3"/>
      <c r="T148" s="3"/>
      <c r="U148" s="3"/>
      <c r="V148" s="3"/>
      <c r="W148" s="3"/>
      <c r="X148" s="3"/>
      <c r="Y148" s="3"/>
      <c r="Z148" s="3"/>
    </row>
    <row r="149" spans="1:35" s="2" customFormat="1" ht="19.5" customHeight="1" x14ac:dyDescent="0.15">
      <c r="B149" s="1014"/>
      <c r="C149" s="1015"/>
      <c r="D149" s="1021" t="s">
        <v>374</v>
      </c>
      <c r="E149" s="1022"/>
      <c r="F149" s="1022"/>
      <c r="G149" s="1022"/>
      <c r="H149" s="1022"/>
      <c r="I149" s="1022"/>
      <c r="J149" s="1022"/>
      <c r="K149" s="1022"/>
      <c r="L149" s="1022"/>
      <c r="M149" s="1022"/>
      <c r="N149" s="1023"/>
      <c r="O149" s="664"/>
      <c r="P149" s="611" t="str">
        <f>IF(O149="○","下の太枠内も記入してください。","")</f>
        <v/>
      </c>
      <c r="Q149" s="3"/>
      <c r="R149" s="3"/>
      <c r="S149" s="3"/>
      <c r="T149" s="3"/>
      <c r="U149" s="3"/>
      <c r="V149" s="3"/>
      <c r="W149" s="3"/>
      <c r="X149" s="3"/>
      <c r="Y149" s="3"/>
      <c r="Z149" s="3"/>
    </row>
    <row r="150" spans="1:35" s="2" customFormat="1" ht="15.75" customHeight="1" x14ac:dyDescent="0.15">
      <c r="B150" s="1014"/>
      <c r="C150" s="1015"/>
      <c r="D150" s="1038" t="s">
        <v>170</v>
      </c>
      <c r="E150" s="1038"/>
      <c r="F150" s="1038"/>
      <c r="G150" s="1038"/>
      <c r="H150" s="1038"/>
      <c r="I150" s="1038"/>
      <c r="J150" s="1038"/>
      <c r="K150" s="1038"/>
      <c r="L150" s="1038"/>
      <c r="M150" s="1038"/>
      <c r="N150" s="1038"/>
      <c r="O150" s="1039"/>
      <c r="P150" s="3"/>
      <c r="Q150" s="3"/>
      <c r="R150" s="3"/>
      <c r="S150" s="3"/>
      <c r="T150" s="3"/>
      <c r="U150" s="3"/>
      <c r="V150" s="3"/>
      <c r="W150" s="3"/>
      <c r="X150" s="3"/>
      <c r="Y150" s="3"/>
      <c r="Z150" s="3"/>
    </row>
    <row r="151" spans="1:35" s="2" customFormat="1" ht="19.5" customHeight="1" x14ac:dyDescent="0.15">
      <c r="B151" s="1016"/>
      <c r="C151" s="1017"/>
      <c r="D151" s="1040" t="s">
        <v>1105</v>
      </c>
      <c r="E151" s="1041"/>
      <c r="F151" s="1041"/>
      <c r="G151" s="1041"/>
      <c r="H151" s="1041"/>
      <c r="I151" s="1041"/>
      <c r="J151" s="1041"/>
      <c r="K151" s="1041"/>
      <c r="L151" s="1041"/>
      <c r="M151" s="1041"/>
      <c r="N151" s="1042"/>
      <c r="O151" s="663"/>
      <c r="P151" s="611" t="str">
        <f>IF(AND(O151="",COUNTIF(O140:O149,"○")),"※必ず選択してください。","")</f>
        <v/>
      </c>
      <c r="Q151" s="3"/>
      <c r="R151" s="3"/>
      <c r="S151" s="3"/>
      <c r="T151" s="3"/>
      <c r="U151" s="3"/>
      <c r="V151" s="3"/>
      <c r="W151" s="3"/>
      <c r="X151" s="3"/>
      <c r="Y151" s="3"/>
      <c r="Z151" s="3"/>
    </row>
    <row r="152" spans="1:35" s="2" customFormat="1" ht="53.1" customHeight="1" thickBot="1" x14ac:dyDescent="0.2">
      <c r="B152" s="1250" t="s">
        <v>1171</v>
      </c>
      <c r="C152" s="1250"/>
      <c r="D152" s="1250"/>
      <c r="E152" s="1250"/>
      <c r="F152" s="1250"/>
      <c r="G152" s="1250"/>
      <c r="H152" s="1250"/>
      <c r="I152" s="1250"/>
      <c r="J152" s="1250"/>
      <c r="K152" s="1250"/>
      <c r="L152" s="1250"/>
      <c r="M152" s="1250"/>
      <c r="N152" s="1250"/>
      <c r="O152" s="1250"/>
      <c r="P152" s="1250"/>
      <c r="Q152" s="1250"/>
      <c r="R152" s="1250"/>
      <c r="S152" s="1250"/>
      <c r="T152" s="1250"/>
      <c r="U152" s="1250"/>
      <c r="V152" s="1250"/>
      <c r="W152" s="1250"/>
      <c r="X152" s="348"/>
    </row>
    <row r="153" spans="1:35" s="35" customFormat="1" ht="55.5" customHeight="1" x14ac:dyDescent="0.4">
      <c r="A153" s="627"/>
      <c r="B153" s="1205" t="s">
        <v>1106</v>
      </c>
      <c r="C153" s="1205"/>
      <c r="D153" s="1205"/>
      <c r="E153" s="1205"/>
      <c r="F153" s="1205"/>
      <c r="G153" s="1205"/>
      <c r="H153" s="1205"/>
      <c r="I153" s="1205"/>
      <c r="J153" s="1205"/>
      <c r="K153" s="1205"/>
      <c r="L153" s="1205"/>
      <c r="M153" s="1205"/>
      <c r="N153" s="1205"/>
      <c r="O153" s="1205"/>
      <c r="P153" s="1205"/>
      <c r="Q153" s="1205"/>
      <c r="R153" s="1205"/>
      <c r="S153" s="1205"/>
      <c r="T153" s="1205"/>
      <c r="U153" s="1205"/>
      <c r="V153" s="1205"/>
      <c r="W153" s="628"/>
      <c r="X153" s="356"/>
    </row>
    <row r="154" spans="1:35" s="39" customFormat="1" ht="20.100000000000001" customHeight="1" x14ac:dyDescent="0.15">
      <c r="A154" s="629"/>
      <c r="B154" s="1251" t="s">
        <v>1107</v>
      </c>
      <c r="C154" s="1251"/>
      <c r="D154" s="1251"/>
      <c r="E154" s="1251"/>
      <c r="F154" s="1251"/>
      <c r="G154" s="1252"/>
      <c r="H154" s="665"/>
      <c r="I154" s="1226" t="s">
        <v>1006</v>
      </c>
      <c r="J154" s="1227"/>
      <c r="K154" s="1227"/>
      <c r="L154" s="1227"/>
      <c r="M154" s="1227"/>
      <c r="N154" s="1227"/>
      <c r="O154" s="1227"/>
      <c r="P154" s="1228"/>
      <c r="Q154" s="1194"/>
      <c r="R154" s="1194"/>
      <c r="S154" s="1194"/>
      <c r="T154" s="1194"/>
      <c r="U154" s="1194"/>
      <c r="V154" s="1194"/>
      <c r="W154" s="630"/>
      <c r="Z154" s="40"/>
      <c r="AA154" s="11"/>
    </row>
    <row r="155" spans="1:35" s="39" customFormat="1" ht="20.100000000000001" customHeight="1" x14ac:dyDescent="0.4">
      <c r="A155" s="629"/>
      <c r="B155" s="1111" t="s">
        <v>1108</v>
      </c>
      <c r="C155" s="1111"/>
      <c r="D155" s="1111"/>
      <c r="E155" s="1111"/>
      <c r="F155" s="1111"/>
      <c r="G155" s="1229"/>
      <c r="H155" s="666"/>
      <c r="I155" s="1226" t="s">
        <v>1007</v>
      </c>
      <c r="J155" s="1227"/>
      <c r="K155" s="1227"/>
      <c r="L155" s="1227"/>
      <c r="M155" s="1227"/>
      <c r="N155" s="1227"/>
      <c r="O155" s="1227"/>
      <c r="P155" s="1228"/>
      <c r="Q155" s="1244"/>
      <c r="R155" s="1245"/>
      <c r="S155" s="1245"/>
      <c r="T155" s="1245"/>
      <c r="U155" s="1245"/>
      <c r="V155" s="1246"/>
      <c r="W155" s="631"/>
      <c r="X155" s="29"/>
      <c r="AD155" s="35"/>
      <c r="AE155" s="35"/>
      <c r="AF155" s="35"/>
      <c r="AG155" s="35"/>
      <c r="AH155" s="35"/>
      <c r="AI155" s="35"/>
    </row>
    <row r="156" spans="1:35" s="39" customFormat="1" ht="6.95" customHeight="1" thickBot="1" x14ac:dyDescent="0.2">
      <c r="A156" s="632"/>
      <c r="B156" s="633"/>
      <c r="C156" s="1200"/>
      <c r="D156" s="1200"/>
      <c r="E156" s="1200"/>
      <c r="F156" s="1200"/>
      <c r="G156" s="1200"/>
      <c r="H156" s="1200"/>
      <c r="I156" s="1200"/>
      <c r="J156" s="1200"/>
      <c r="K156" s="634"/>
      <c r="L156" s="634"/>
      <c r="M156" s="634"/>
      <c r="N156" s="634"/>
      <c r="O156" s="634"/>
      <c r="P156" s="634"/>
      <c r="Q156" s="634"/>
      <c r="R156" s="634"/>
      <c r="S156" s="634"/>
      <c r="T156" s="634"/>
      <c r="U156" s="634"/>
      <c r="V156" s="634"/>
      <c r="W156" s="635"/>
    </row>
    <row r="157" spans="1:35" s="39" customFormat="1" ht="6.95" customHeight="1" thickBot="1" x14ac:dyDescent="0.2">
      <c r="A157" s="636"/>
      <c r="B157" s="637"/>
      <c r="C157" s="638"/>
      <c r="D157" s="638"/>
      <c r="E157" s="638"/>
      <c r="F157" s="638"/>
      <c r="G157" s="638"/>
      <c r="H157" s="638"/>
      <c r="I157" s="638"/>
      <c r="J157" s="638"/>
      <c r="K157" s="638"/>
      <c r="L157" s="638"/>
      <c r="M157" s="638"/>
      <c r="N157" s="638"/>
      <c r="O157" s="638"/>
      <c r="P157" s="638"/>
      <c r="Q157" s="638"/>
      <c r="R157" s="638"/>
      <c r="S157" s="638"/>
      <c r="T157" s="638"/>
      <c r="U157" s="638"/>
      <c r="V157" s="638"/>
    </row>
    <row r="158" spans="1:35" s="39" customFormat="1" ht="49.5" customHeight="1" x14ac:dyDescent="0.15">
      <c r="A158" s="639"/>
      <c r="B158" s="1205" t="s">
        <v>1145</v>
      </c>
      <c r="C158" s="1205"/>
      <c r="D158" s="1205"/>
      <c r="E158" s="1205"/>
      <c r="F158" s="1205"/>
      <c r="G158" s="1205"/>
      <c r="H158" s="1205"/>
      <c r="I158" s="1205"/>
      <c r="J158" s="1205"/>
      <c r="K158" s="1205"/>
      <c r="L158" s="1205"/>
      <c r="M158" s="1205"/>
      <c r="N158" s="1205"/>
      <c r="O158" s="1205"/>
      <c r="P158" s="1205"/>
      <c r="Q158" s="1205"/>
      <c r="R158" s="1205"/>
      <c r="S158" s="1205"/>
      <c r="T158" s="1205"/>
      <c r="U158" s="1205"/>
      <c r="V158" s="1205"/>
      <c r="W158" s="640"/>
    </row>
    <row r="159" spans="1:35" s="39" customFormat="1" ht="16.5" customHeight="1" x14ac:dyDescent="0.15">
      <c r="A159" s="629"/>
      <c r="B159" s="637"/>
      <c r="C159" s="637" t="s">
        <v>898</v>
      </c>
      <c r="D159" s="638"/>
      <c r="E159" s="638"/>
      <c r="F159" s="638"/>
      <c r="G159" s="638"/>
      <c r="H159" s="1011">
        <v>0</v>
      </c>
      <c r="I159" s="1011"/>
      <c r="J159" s="638"/>
      <c r="K159" s="638"/>
      <c r="L159" s="638"/>
      <c r="M159" s="638"/>
      <c r="N159" s="638"/>
      <c r="O159" s="638"/>
      <c r="P159" s="638"/>
      <c r="Q159" s="638"/>
      <c r="R159" s="638"/>
      <c r="S159" s="638"/>
      <c r="T159" s="638"/>
      <c r="U159" s="638"/>
      <c r="V159" s="638"/>
      <c r="W159" s="630"/>
    </row>
    <row r="160" spans="1:35" s="39" customFormat="1" ht="16.5" customHeight="1" x14ac:dyDescent="0.15">
      <c r="A160" s="629"/>
      <c r="B160" s="637"/>
      <c r="C160" s="637" t="s">
        <v>899</v>
      </c>
      <c r="D160" s="638"/>
      <c r="E160" s="638"/>
      <c r="F160" s="638"/>
      <c r="G160" s="638"/>
      <c r="H160" s="1011">
        <v>0</v>
      </c>
      <c r="I160" s="1011"/>
      <c r="J160" s="638"/>
      <c r="K160" s="638"/>
      <c r="L160" s="638"/>
      <c r="M160" s="638"/>
      <c r="N160" s="638"/>
      <c r="O160" s="638"/>
      <c r="P160" s="638"/>
      <c r="Q160" s="638"/>
      <c r="R160" s="638"/>
      <c r="S160" s="638"/>
      <c r="T160" s="638"/>
      <c r="U160" s="638"/>
      <c r="V160" s="638"/>
      <c r="W160" s="630"/>
    </row>
    <row r="161" spans="1:43" s="39" customFormat="1" ht="16.5" customHeight="1" x14ac:dyDescent="0.15">
      <c r="A161" s="629"/>
      <c r="B161" s="637"/>
      <c r="C161" s="637" t="s">
        <v>900</v>
      </c>
      <c r="D161" s="638"/>
      <c r="E161" s="638"/>
      <c r="F161" s="638"/>
      <c r="G161" s="638"/>
      <c r="H161" s="1011">
        <v>0</v>
      </c>
      <c r="I161" s="1011"/>
      <c r="J161" s="638"/>
      <c r="K161" s="638"/>
      <c r="L161" s="638"/>
      <c r="M161" s="638"/>
      <c r="N161" s="638"/>
      <c r="O161" s="638"/>
      <c r="P161" s="638"/>
      <c r="Q161" s="638"/>
      <c r="R161" s="638"/>
      <c r="S161" s="638"/>
      <c r="T161" s="638"/>
      <c r="U161" s="638"/>
      <c r="V161" s="638"/>
      <c r="W161" s="630"/>
    </row>
    <row r="162" spans="1:43" s="39" customFormat="1" ht="16.5" customHeight="1" x14ac:dyDescent="0.15">
      <c r="A162" s="629"/>
      <c r="B162" s="637"/>
      <c r="C162" s="637" t="s">
        <v>901</v>
      </c>
      <c r="D162" s="638"/>
      <c r="E162" s="638"/>
      <c r="F162" s="638"/>
      <c r="G162" s="638"/>
      <c r="H162" s="1011">
        <v>0</v>
      </c>
      <c r="I162" s="1011"/>
      <c r="J162" s="638"/>
      <c r="K162" s="638"/>
      <c r="L162" s="638"/>
      <c r="M162" s="638"/>
      <c r="N162" s="638"/>
      <c r="O162" s="638"/>
      <c r="P162" s="638"/>
      <c r="Q162" s="638"/>
      <c r="R162" s="638"/>
      <c r="S162" s="638"/>
      <c r="T162" s="638"/>
      <c r="U162" s="638"/>
      <c r="V162" s="638"/>
      <c r="W162" s="630"/>
    </row>
    <row r="163" spans="1:43" s="39" customFormat="1" ht="16.5" customHeight="1" x14ac:dyDescent="0.15">
      <c r="A163" s="629"/>
      <c r="B163" s="637"/>
      <c r="C163" s="637" t="s">
        <v>902</v>
      </c>
      <c r="D163" s="638"/>
      <c r="E163" s="638"/>
      <c r="F163" s="638"/>
      <c r="G163" s="638"/>
      <c r="H163" s="1011">
        <v>0</v>
      </c>
      <c r="I163" s="1011"/>
      <c r="J163" s="638"/>
      <c r="K163" s="638"/>
      <c r="L163" s="638"/>
      <c r="M163" s="638"/>
      <c r="N163" s="638"/>
      <c r="O163" s="638"/>
      <c r="P163" s="638"/>
      <c r="Q163" s="638"/>
      <c r="R163" s="638"/>
      <c r="S163" s="638"/>
      <c r="T163" s="638"/>
      <c r="U163" s="638"/>
      <c r="V163" s="638"/>
      <c r="W163" s="630"/>
    </row>
    <row r="164" spans="1:43" s="39" customFormat="1" ht="16.5" customHeight="1" x14ac:dyDescent="0.15">
      <c r="A164" s="629"/>
      <c r="B164" s="637"/>
      <c r="C164" s="637" t="s">
        <v>903</v>
      </c>
      <c r="D164" s="638"/>
      <c r="E164" s="638"/>
      <c r="F164" s="638"/>
      <c r="G164" s="638"/>
      <c r="H164" s="1011">
        <v>0</v>
      </c>
      <c r="I164" s="1011"/>
      <c r="J164" s="638"/>
      <c r="K164" s="638"/>
      <c r="L164" s="638"/>
      <c r="M164" s="638"/>
      <c r="N164" s="638"/>
      <c r="O164" s="638"/>
      <c r="P164" s="638"/>
      <c r="Q164" s="638"/>
      <c r="R164" s="638"/>
      <c r="S164" s="638"/>
      <c r="T164" s="638"/>
      <c r="U164" s="638"/>
      <c r="V164" s="638"/>
      <c r="W164" s="630"/>
    </row>
    <row r="165" spans="1:43" s="39" customFormat="1" ht="7.5" customHeight="1" thickBot="1" x14ac:dyDescent="0.2">
      <c r="A165" s="632"/>
      <c r="B165" s="641"/>
      <c r="C165" s="642"/>
      <c r="D165" s="642"/>
      <c r="E165" s="642"/>
      <c r="F165" s="642"/>
      <c r="G165" s="642"/>
      <c r="H165" s="642"/>
      <c r="I165" s="642"/>
      <c r="J165" s="642"/>
      <c r="K165" s="642"/>
      <c r="L165" s="642"/>
      <c r="M165" s="642"/>
      <c r="N165" s="642"/>
      <c r="O165" s="642"/>
      <c r="P165" s="642"/>
      <c r="Q165" s="642"/>
      <c r="R165" s="642"/>
      <c r="S165" s="642"/>
      <c r="T165" s="642"/>
      <c r="U165" s="642"/>
      <c r="V165" s="642"/>
      <c r="W165" s="635"/>
    </row>
    <row r="166" spans="1:43" s="39" customFormat="1" ht="7.5" customHeight="1" thickBot="1" x14ac:dyDescent="0.2">
      <c r="A166" s="636"/>
      <c r="C166" s="577"/>
      <c r="D166" s="577"/>
      <c r="E166" s="577"/>
      <c r="F166" s="577"/>
      <c r="G166" s="577"/>
      <c r="H166" s="577"/>
      <c r="I166" s="577"/>
      <c r="J166" s="577"/>
      <c r="K166" s="577"/>
      <c r="L166" s="577"/>
      <c r="M166" s="577"/>
      <c r="N166" s="577"/>
      <c r="O166" s="577"/>
      <c r="P166" s="577"/>
      <c r="Q166" s="577"/>
      <c r="R166" s="577"/>
      <c r="S166" s="577"/>
      <c r="T166" s="577"/>
      <c r="U166" s="577"/>
      <c r="V166" s="577"/>
    </row>
    <row r="167" spans="1:43" s="39" customFormat="1" ht="47.1" customHeight="1" x14ac:dyDescent="0.15">
      <c r="A167" s="639"/>
      <c r="B167" s="1204" t="s">
        <v>894</v>
      </c>
      <c r="C167" s="1204"/>
      <c r="D167" s="1204"/>
      <c r="E167" s="1204"/>
      <c r="F167" s="1204"/>
      <c r="G167" s="1204"/>
      <c r="H167" s="1204"/>
      <c r="I167" s="1204"/>
      <c r="J167" s="1204"/>
      <c r="K167" s="1204"/>
      <c r="L167" s="1204"/>
      <c r="M167" s="1204"/>
      <c r="N167" s="1204"/>
      <c r="O167" s="1204"/>
      <c r="P167" s="1204"/>
      <c r="Q167" s="1204"/>
      <c r="R167" s="1204"/>
      <c r="S167" s="1204"/>
      <c r="T167" s="1204"/>
      <c r="U167" s="1204"/>
      <c r="V167" s="1204"/>
      <c r="W167" s="643"/>
      <c r="X167" s="350"/>
    </row>
    <row r="168" spans="1:43" s="39" customFormat="1" ht="27" customHeight="1" x14ac:dyDescent="0.15">
      <c r="A168" s="629"/>
      <c r="B168" s="1201"/>
      <c r="C168" s="1202"/>
      <c r="D168" s="1202"/>
      <c r="E168" s="1202"/>
      <c r="F168" s="1202"/>
      <c r="G168" s="1202"/>
      <c r="H168" s="1202"/>
      <c r="I168" s="1202"/>
      <c r="J168" s="1202"/>
      <c r="K168" s="1202"/>
      <c r="L168" s="1202"/>
      <c r="M168" s="1202"/>
      <c r="N168" s="1202"/>
      <c r="O168" s="1202"/>
      <c r="P168" s="1202"/>
      <c r="Q168" s="1202"/>
      <c r="R168" s="1202"/>
      <c r="S168" s="1202"/>
      <c r="T168" s="1202"/>
      <c r="U168" s="1202"/>
      <c r="V168" s="1203"/>
      <c r="W168" s="644"/>
      <c r="X168" s="350"/>
    </row>
    <row r="169" spans="1:43" s="39" customFormat="1" ht="9" customHeight="1" thickBot="1" x14ac:dyDescent="0.2">
      <c r="A169" s="632"/>
      <c r="B169" s="645"/>
      <c r="C169" s="645"/>
      <c r="D169" s="645"/>
      <c r="E169" s="645"/>
      <c r="F169" s="645"/>
      <c r="G169" s="645"/>
      <c r="H169" s="645"/>
      <c r="I169" s="646"/>
      <c r="J169" s="647"/>
      <c r="K169" s="647"/>
      <c r="L169" s="647"/>
      <c r="M169" s="647"/>
      <c r="N169" s="647"/>
      <c r="O169" s="645"/>
      <c r="P169" s="645"/>
      <c r="Q169" s="645"/>
      <c r="R169" s="645"/>
      <c r="S169" s="645"/>
      <c r="T169" s="645"/>
      <c r="U169" s="645"/>
      <c r="V169" s="645"/>
      <c r="W169" s="648"/>
      <c r="X169" s="350"/>
    </row>
    <row r="170" spans="1:43" s="39" customFormat="1" ht="9" customHeight="1" x14ac:dyDescent="0.15">
      <c r="A170" s="636"/>
      <c r="B170" s="111"/>
      <c r="C170" s="111"/>
      <c r="D170" s="111"/>
      <c r="E170" s="111"/>
      <c r="F170" s="111"/>
      <c r="G170" s="111"/>
      <c r="H170" s="111"/>
      <c r="I170" s="350"/>
      <c r="J170" s="9"/>
      <c r="K170" s="9"/>
      <c r="L170" s="9"/>
      <c r="M170" s="9"/>
      <c r="N170" s="9"/>
      <c r="O170" s="111"/>
      <c r="P170" s="111"/>
      <c r="Q170" s="111"/>
      <c r="R170" s="111"/>
      <c r="S170" s="111"/>
      <c r="T170" s="111"/>
      <c r="U170" s="111"/>
      <c r="V170" s="111"/>
      <c r="W170" s="350"/>
      <c r="X170" s="350"/>
    </row>
    <row r="171" spans="1:43" s="35" customFormat="1" ht="24.75" customHeight="1" x14ac:dyDescent="0.4">
      <c r="A171" s="649" t="s">
        <v>397</v>
      </c>
      <c r="B171" s="650"/>
      <c r="C171" s="650"/>
      <c r="D171" s="650"/>
      <c r="E171" s="650"/>
      <c r="F171" s="650"/>
      <c r="G171" s="650"/>
      <c r="H171" s="650"/>
      <c r="I171" s="650"/>
      <c r="J171" s="650"/>
      <c r="K171" s="650"/>
      <c r="L171" s="650"/>
      <c r="M171" s="650"/>
      <c r="N171" s="650"/>
      <c r="O171" s="650"/>
      <c r="P171" s="650"/>
      <c r="Q171" s="650"/>
      <c r="R171" s="650"/>
      <c r="S171" s="650"/>
      <c r="T171" s="650"/>
      <c r="U171" s="650"/>
    </row>
    <row r="172" spans="1:43" s="35" customFormat="1" ht="87.95" customHeight="1" x14ac:dyDescent="0.4">
      <c r="A172" s="403"/>
      <c r="B172" s="1195" t="s">
        <v>1109</v>
      </c>
      <c r="C172" s="1195"/>
      <c r="D172" s="1195"/>
      <c r="E172" s="1195"/>
      <c r="F172" s="1195"/>
      <c r="G172" s="1195"/>
      <c r="H172" s="1195"/>
      <c r="I172" s="1195"/>
      <c r="J172" s="1195"/>
      <c r="K172" s="1195"/>
      <c r="L172" s="1195"/>
      <c r="M172" s="1195"/>
      <c r="N172" s="1195"/>
      <c r="O172" s="1195"/>
      <c r="P172" s="1195"/>
      <c r="Q172" s="1195"/>
      <c r="R172" s="1195"/>
      <c r="S172" s="1195"/>
      <c r="T172" s="1195"/>
      <c r="U172" s="1195"/>
      <c r="V172" s="350"/>
    </row>
    <row r="173" spans="1:43" s="2" customFormat="1" ht="64.5" customHeight="1" x14ac:dyDescent="0.15">
      <c r="A173" s="289"/>
      <c r="B173" s="987" t="s">
        <v>175</v>
      </c>
      <c r="C173" s="1196"/>
      <c r="D173" s="1196"/>
      <c r="E173" s="1196"/>
      <c r="F173" s="1196"/>
      <c r="G173" s="1196"/>
      <c r="H173" s="1196"/>
      <c r="I173" s="1196"/>
      <c r="J173" s="1196"/>
      <c r="K173" s="1196"/>
      <c r="L173" s="1196"/>
      <c r="M173" s="988"/>
      <c r="N173" s="1197" t="s">
        <v>176</v>
      </c>
      <c r="O173" s="1198"/>
      <c r="P173" s="1199"/>
      <c r="Q173" s="1206" t="s">
        <v>1072</v>
      </c>
      <c r="R173" s="1207"/>
      <c r="S173" s="1208"/>
      <c r="T173" s="289"/>
      <c r="U173" s="289"/>
      <c r="AQ173" s="2" t="str" cm="1">
        <f t="array" ref="AQ173">_xlfn.IFS(OR(B175="水路",B175="農道"),"km",B175="ため池","箇所",B175="","")</f>
        <v/>
      </c>
    </row>
    <row r="174" spans="1:43" s="2" customFormat="1" ht="28.5" customHeight="1" x14ac:dyDescent="0.15">
      <c r="A174" s="289"/>
      <c r="B174" s="987" t="s">
        <v>177</v>
      </c>
      <c r="C174" s="988"/>
      <c r="D174" s="987" t="s">
        <v>100</v>
      </c>
      <c r="E174" s="1196"/>
      <c r="F174" s="1196"/>
      <c r="G174" s="988"/>
      <c r="H174" s="987" t="s">
        <v>178</v>
      </c>
      <c r="I174" s="1196"/>
      <c r="J174" s="1196"/>
      <c r="K174" s="1196"/>
      <c r="L174" s="1196"/>
      <c r="M174" s="988"/>
      <c r="N174" s="651"/>
      <c r="O174" s="652"/>
      <c r="P174" s="653" t="s">
        <v>1075</v>
      </c>
      <c r="Q174" s="651"/>
      <c r="R174" s="652"/>
      <c r="S174" s="653" t="s">
        <v>1075</v>
      </c>
      <c r="T174" s="654"/>
      <c r="U174" s="654"/>
    </row>
    <row r="175" spans="1:43" s="2" customFormat="1" ht="30.75" customHeight="1" x14ac:dyDescent="0.15">
      <c r="A175" s="289"/>
      <c r="B175" s="1180"/>
      <c r="C175" s="1181"/>
      <c r="D175" s="1005"/>
      <c r="E175" s="1006"/>
      <c r="F175" s="1006"/>
      <c r="G175" s="1007"/>
      <c r="H175" s="1005"/>
      <c r="I175" s="1006"/>
      <c r="J175" s="1006"/>
      <c r="K175" s="1006"/>
      <c r="L175" s="1006"/>
      <c r="M175" s="1007"/>
      <c r="N175" s="1192"/>
      <c r="O175" s="1193"/>
      <c r="P175" s="685" t="str">
        <f>IF(OR(B175="農道", B175="水路"), "km", IF(OR(B175="ため池",B175="農用地"),"箇所", ""))</f>
        <v/>
      </c>
      <c r="Q175" s="1192"/>
      <c r="R175" s="1193"/>
      <c r="S175" s="685" t="str">
        <f>IF(B175="水路","km","")</f>
        <v/>
      </c>
      <c r="T175" s="442"/>
      <c r="U175" s="442"/>
      <c r="Y175" s="346"/>
      <c r="Z175" s="347"/>
    </row>
    <row r="176" spans="1:43" s="2" customFormat="1" ht="30.75" customHeight="1" x14ac:dyDescent="0.15">
      <c r="A176" s="289"/>
      <c r="B176" s="1180"/>
      <c r="C176" s="1181"/>
      <c r="D176" s="1005"/>
      <c r="E176" s="1006"/>
      <c r="F176" s="1006"/>
      <c r="G176" s="1007"/>
      <c r="H176" s="1005"/>
      <c r="I176" s="1006"/>
      <c r="J176" s="1006"/>
      <c r="K176" s="1006"/>
      <c r="L176" s="1006"/>
      <c r="M176" s="1007"/>
      <c r="N176" s="1192"/>
      <c r="O176" s="1193"/>
      <c r="P176" s="685" t="str">
        <f t="shared" ref="P176:P185" si="9">IF(OR(B176="農道", B176="水路"), "km", IF(OR(B176="ため池",B176="農用地"),"箇所", ""))</f>
        <v/>
      </c>
      <c r="Q176" s="1192"/>
      <c r="R176" s="1193"/>
      <c r="S176" s="685" t="str">
        <f>IF(B176="水路","km","")</f>
        <v/>
      </c>
      <c r="T176" s="442"/>
      <c r="U176" s="442"/>
    </row>
    <row r="177" spans="1:24" s="2" customFormat="1" ht="30.75" customHeight="1" x14ac:dyDescent="0.15">
      <c r="A177" s="289"/>
      <c r="B177" s="1180"/>
      <c r="C177" s="1181"/>
      <c r="D177" s="1005"/>
      <c r="E177" s="1006"/>
      <c r="F177" s="1006"/>
      <c r="G177" s="1007"/>
      <c r="H177" s="1005"/>
      <c r="I177" s="1006"/>
      <c r="J177" s="1006"/>
      <c r="K177" s="1006"/>
      <c r="L177" s="1006"/>
      <c r="M177" s="1007"/>
      <c r="N177" s="1192"/>
      <c r="O177" s="1193"/>
      <c r="P177" s="685" t="str">
        <f t="shared" si="9"/>
        <v/>
      </c>
      <c r="Q177" s="1192"/>
      <c r="R177" s="1193"/>
      <c r="S177" s="685" t="str">
        <f t="shared" ref="S177:S185" si="10">IF(B177="水路","km","")</f>
        <v/>
      </c>
      <c r="T177" s="442"/>
      <c r="U177" s="442"/>
    </row>
    <row r="178" spans="1:24" s="2" customFormat="1" ht="30.75" customHeight="1" x14ac:dyDescent="0.15">
      <c r="A178" s="289"/>
      <c r="B178" s="1180"/>
      <c r="C178" s="1181"/>
      <c r="D178" s="1005"/>
      <c r="E178" s="1006"/>
      <c r="F178" s="1006"/>
      <c r="G178" s="1007"/>
      <c r="H178" s="1005"/>
      <c r="I178" s="1006"/>
      <c r="J178" s="1006"/>
      <c r="K178" s="1006"/>
      <c r="L178" s="1006"/>
      <c r="M178" s="1007"/>
      <c r="N178" s="1192"/>
      <c r="O178" s="1193"/>
      <c r="P178" s="685" t="str">
        <f t="shared" si="9"/>
        <v/>
      </c>
      <c r="Q178" s="1192"/>
      <c r="R178" s="1193"/>
      <c r="S178" s="685" t="str">
        <f t="shared" si="10"/>
        <v/>
      </c>
      <c r="T178" s="442"/>
      <c r="U178" s="442"/>
    </row>
    <row r="179" spans="1:24" s="2" customFormat="1" ht="30.75" customHeight="1" x14ac:dyDescent="0.15">
      <c r="A179" s="289"/>
      <c r="B179" s="1180"/>
      <c r="C179" s="1181"/>
      <c r="D179" s="1005"/>
      <c r="E179" s="1006"/>
      <c r="F179" s="1006"/>
      <c r="G179" s="1007"/>
      <c r="H179" s="1005"/>
      <c r="I179" s="1006"/>
      <c r="J179" s="1006"/>
      <c r="K179" s="1006"/>
      <c r="L179" s="1006"/>
      <c r="M179" s="1007"/>
      <c r="N179" s="1192"/>
      <c r="O179" s="1193"/>
      <c r="P179" s="685" t="str">
        <f t="shared" si="9"/>
        <v/>
      </c>
      <c r="Q179" s="1192"/>
      <c r="R179" s="1193"/>
      <c r="S179" s="685" t="str">
        <f t="shared" si="10"/>
        <v/>
      </c>
      <c r="T179" s="442"/>
      <c r="U179" s="442"/>
    </row>
    <row r="180" spans="1:24" s="2" customFormat="1" ht="30.75" customHeight="1" x14ac:dyDescent="0.15">
      <c r="A180" s="289"/>
      <c r="B180" s="1180"/>
      <c r="C180" s="1181"/>
      <c r="D180" s="1005"/>
      <c r="E180" s="1006"/>
      <c r="F180" s="1006"/>
      <c r="G180" s="1007"/>
      <c r="H180" s="1005"/>
      <c r="I180" s="1006"/>
      <c r="J180" s="1006"/>
      <c r="K180" s="1006"/>
      <c r="L180" s="1006"/>
      <c r="M180" s="1007"/>
      <c r="N180" s="1192"/>
      <c r="O180" s="1193"/>
      <c r="P180" s="685" t="str">
        <f t="shared" si="9"/>
        <v/>
      </c>
      <c r="Q180" s="1192"/>
      <c r="R180" s="1193"/>
      <c r="S180" s="685" t="str">
        <f t="shared" si="10"/>
        <v/>
      </c>
      <c r="T180" s="442"/>
      <c r="U180" s="442"/>
    </row>
    <row r="181" spans="1:24" s="2" customFormat="1" ht="30.75" customHeight="1" x14ac:dyDescent="0.15">
      <c r="A181" s="289"/>
      <c r="B181" s="1180"/>
      <c r="C181" s="1181"/>
      <c r="D181" s="1005"/>
      <c r="E181" s="1006"/>
      <c r="F181" s="1006"/>
      <c r="G181" s="1007"/>
      <c r="H181" s="1005"/>
      <c r="I181" s="1006"/>
      <c r="J181" s="1006"/>
      <c r="K181" s="1006"/>
      <c r="L181" s="1006"/>
      <c r="M181" s="1007"/>
      <c r="N181" s="1182"/>
      <c r="O181" s="1183"/>
      <c r="P181" s="685" t="str">
        <f t="shared" si="9"/>
        <v/>
      </c>
      <c r="Q181" s="1182"/>
      <c r="R181" s="1183"/>
      <c r="S181" s="685" t="str">
        <f t="shared" si="10"/>
        <v/>
      </c>
      <c r="T181" s="442"/>
      <c r="U181" s="442"/>
    </row>
    <row r="182" spans="1:24" s="2" customFormat="1" ht="30.75" customHeight="1" x14ac:dyDescent="0.15">
      <c r="A182" s="289"/>
      <c r="B182" s="1180"/>
      <c r="C182" s="1181"/>
      <c r="D182" s="1005"/>
      <c r="E182" s="1006"/>
      <c r="F182" s="1006"/>
      <c r="G182" s="1007"/>
      <c r="H182" s="1005"/>
      <c r="I182" s="1006"/>
      <c r="J182" s="1006"/>
      <c r="K182" s="1006"/>
      <c r="L182" s="1006"/>
      <c r="M182" s="1007"/>
      <c r="N182" s="1182"/>
      <c r="O182" s="1183"/>
      <c r="P182" s="685" t="str">
        <f t="shared" si="9"/>
        <v/>
      </c>
      <c r="Q182" s="1182"/>
      <c r="R182" s="1183"/>
      <c r="S182" s="685" t="str">
        <f t="shared" si="10"/>
        <v/>
      </c>
      <c r="T182" s="442"/>
      <c r="U182" s="442"/>
    </row>
    <row r="183" spans="1:24" s="2" customFormat="1" ht="30.75" customHeight="1" x14ac:dyDescent="0.15">
      <c r="A183" s="289"/>
      <c r="B183" s="1180"/>
      <c r="C183" s="1181"/>
      <c r="D183" s="1005"/>
      <c r="E183" s="1006"/>
      <c r="F183" s="1006"/>
      <c r="G183" s="1007"/>
      <c r="H183" s="1005"/>
      <c r="I183" s="1006"/>
      <c r="J183" s="1006"/>
      <c r="K183" s="1006"/>
      <c r="L183" s="1006"/>
      <c r="M183" s="1007"/>
      <c r="N183" s="1182"/>
      <c r="O183" s="1183"/>
      <c r="P183" s="685" t="str">
        <f t="shared" si="9"/>
        <v/>
      </c>
      <c r="Q183" s="1182"/>
      <c r="R183" s="1183"/>
      <c r="S183" s="685" t="str">
        <f t="shared" si="10"/>
        <v/>
      </c>
      <c r="T183" s="442"/>
      <c r="U183" s="442"/>
    </row>
    <row r="184" spans="1:24" s="2" customFormat="1" ht="25.5" customHeight="1" x14ac:dyDescent="0.15">
      <c r="A184" s="289"/>
      <c r="B184" s="1180"/>
      <c r="C184" s="1181"/>
      <c r="D184" s="1005"/>
      <c r="E184" s="1006"/>
      <c r="F184" s="1006"/>
      <c r="G184" s="1007"/>
      <c r="H184" s="1005"/>
      <c r="I184" s="1006"/>
      <c r="J184" s="1006"/>
      <c r="K184" s="1006"/>
      <c r="L184" s="1006"/>
      <c r="M184" s="1007"/>
      <c r="N184" s="1182"/>
      <c r="O184" s="1183"/>
      <c r="P184" s="685" t="str">
        <f t="shared" si="9"/>
        <v/>
      </c>
      <c r="Q184" s="1182"/>
      <c r="R184" s="1183"/>
      <c r="S184" s="685" t="str">
        <f t="shared" si="10"/>
        <v/>
      </c>
      <c r="T184" s="442"/>
      <c r="U184" s="442"/>
    </row>
    <row r="185" spans="1:24" s="2" customFormat="1" ht="25.5" customHeight="1" x14ac:dyDescent="0.15">
      <c r="A185" s="289"/>
      <c r="B185" s="1210"/>
      <c r="C185" s="1211"/>
      <c r="D185" s="1005"/>
      <c r="E185" s="1006"/>
      <c r="F185" s="1006"/>
      <c r="G185" s="1007"/>
      <c r="H185" s="1005"/>
      <c r="I185" s="1006"/>
      <c r="J185" s="1006"/>
      <c r="K185" s="1006"/>
      <c r="L185" s="1006"/>
      <c r="M185" s="1007"/>
      <c r="N185" s="1182"/>
      <c r="O185" s="1183"/>
      <c r="P185" s="685" t="str">
        <f t="shared" si="9"/>
        <v/>
      </c>
      <c r="Q185" s="1182"/>
      <c r="R185" s="1183"/>
      <c r="S185" s="685" t="str">
        <f t="shared" si="10"/>
        <v/>
      </c>
      <c r="T185" s="442"/>
      <c r="U185" s="442"/>
    </row>
    <row r="186" spans="1:24" s="2" customFormat="1" ht="21.75" customHeight="1" x14ac:dyDescent="0.15">
      <c r="B186" s="1217" t="s">
        <v>170</v>
      </c>
      <c r="C186" s="1218"/>
      <c r="D186" s="1218"/>
      <c r="E186" s="1218"/>
      <c r="F186" s="1218"/>
      <c r="G186" s="1218"/>
      <c r="H186" s="1218"/>
      <c r="I186" s="1218"/>
      <c r="J186" s="1218"/>
      <c r="K186" s="1218"/>
      <c r="L186" s="1218"/>
      <c r="M186" s="1218"/>
      <c r="N186" s="1218"/>
      <c r="O186" s="1218"/>
      <c r="P186" s="1218"/>
      <c r="Q186" s="1218"/>
      <c r="R186" s="1218"/>
      <c r="S186" s="1218"/>
      <c r="T186" s="3"/>
    </row>
    <row r="187" spans="1:24" s="2" customFormat="1" ht="12.75" customHeight="1" x14ac:dyDescent="0.15">
      <c r="B187" s="8"/>
      <c r="C187" s="8"/>
      <c r="D187" s="655"/>
      <c r="E187" s="655"/>
      <c r="F187" s="655"/>
      <c r="G187" s="655"/>
      <c r="H187" s="655"/>
      <c r="I187" s="655"/>
      <c r="J187" s="655"/>
      <c r="K187" s="655"/>
      <c r="L187" s="655"/>
      <c r="M187" s="655"/>
      <c r="N187" s="3"/>
      <c r="O187" s="3"/>
      <c r="P187" s="3"/>
      <c r="Q187" s="3"/>
      <c r="R187" s="3"/>
      <c r="S187" s="3"/>
      <c r="T187" s="3"/>
    </row>
    <row r="188" spans="1:24" s="2" customFormat="1" ht="26.25" customHeight="1" x14ac:dyDescent="0.15">
      <c r="B188" s="1214" t="s">
        <v>179</v>
      </c>
      <c r="C188" s="1214"/>
      <c r="D188" s="1214"/>
      <c r="E188" s="1214"/>
      <c r="F188" s="1214"/>
      <c r="G188" s="1214"/>
      <c r="H188" s="656"/>
      <c r="I188" s="668"/>
      <c r="J188" s="1212" t="s">
        <v>984</v>
      </c>
      <c r="K188" s="1213"/>
      <c r="L188" s="1213"/>
      <c r="M188" s="1213"/>
      <c r="N188" s="657"/>
      <c r="O188" s="658"/>
      <c r="P188" s="659"/>
      <c r="Q188" s="659"/>
      <c r="R188" s="667"/>
      <c r="S188" s="1215" t="s">
        <v>180</v>
      </c>
      <c r="T188" s="1216"/>
      <c r="U188" s="1216"/>
      <c r="V188" s="1216"/>
      <c r="W188" s="1216"/>
      <c r="X188" s="349"/>
    </row>
    <row r="189" spans="1:24" s="2" customFormat="1" ht="40.5" customHeight="1" x14ac:dyDescent="0.15">
      <c r="B189" s="1209" t="s">
        <v>181</v>
      </c>
      <c r="C189" s="1209"/>
      <c r="D189" s="1209"/>
      <c r="E189" s="1209"/>
      <c r="F189" s="1209"/>
      <c r="G189" s="1209"/>
      <c r="H189" s="1209"/>
      <c r="I189" s="1209"/>
      <c r="J189" s="1209"/>
      <c r="K189" s="1209"/>
      <c r="L189" s="1209"/>
      <c r="M189" s="1209"/>
      <c r="N189" s="1209"/>
      <c r="O189" s="1209"/>
      <c r="P189" s="1209"/>
      <c r="Q189" s="1209"/>
      <c r="R189" s="1209"/>
      <c r="S189" s="1209"/>
      <c r="T189" s="1209"/>
      <c r="U189" s="1209"/>
      <c r="V189" s="1209"/>
      <c r="W189" s="441"/>
      <c r="X189" s="40"/>
    </row>
    <row r="190" spans="1:24" s="2" customFormat="1" ht="13.5" customHeight="1" x14ac:dyDescent="0.15">
      <c r="B190" s="25"/>
      <c r="C190" s="25"/>
      <c r="D190" s="25"/>
      <c r="E190" s="25"/>
      <c r="F190" s="25"/>
      <c r="G190" s="25"/>
      <c r="H190" s="25"/>
      <c r="I190" s="25"/>
      <c r="J190" s="25"/>
      <c r="K190" s="25"/>
      <c r="L190" s="25"/>
      <c r="M190" s="25"/>
      <c r="N190" s="25"/>
      <c r="O190" s="25"/>
      <c r="P190" s="25"/>
      <c r="Q190" s="25"/>
      <c r="R190" s="25"/>
      <c r="S190" s="25"/>
      <c r="T190" s="25"/>
      <c r="U190" s="25"/>
      <c r="V190" s="25"/>
      <c r="W190" s="40"/>
      <c r="X190" s="40"/>
    </row>
  </sheetData>
  <sheetProtection selectLockedCells="1"/>
  <dataConsolidate/>
  <mergeCells count="364">
    <mergeCell ref="C78:C81"/>
    <mergeCell ref="C82:C85"/>
    <mergeCell ref="M81:T81"/>
    <mergeCell ref="M85:T85"/>
    <mergeCell ref="N35:V37"/>
    <mergeCell ref="O39:T39"/>
    <mergeCell ref="AA19:AC19"/>
    <mergeCell ref="AA20:AB20"/>
    <mergeCell ref="AA21:AB21"/>
    <mergeCell ref="AA22:AB22"/>
    <mergeCell ref="AA23:AB23"/>
    <mergeCell ref="AA24:AB24"/>
    <mergeCell ref="O45:T45"/>
    <mergeCell ref="C27:E28"/>
    <mergeCell ref="F40:G40"/>
    <mergeCell ref="I40:L40"/>
    <mergeCell ref="C41:E41"/>
    <mergeCell ref="F41:G41"/>
    <mergeCell ref="I41:L41"/>
    <mergeCell ref="I39:L39"/>
    <mergeCell ref="I27:L28"/>
    <mergeCell ref="F24:G24"/>
    <mergeCell ref="I24:L24"/>
    <mergeCell ref="C25:E25"/>
    <mergeCell ref="Q177:R177"/>
    <mergeCell ref="Q178:R178"/>
    <mergeCell ref="Q179:R179"/>
    <mergeCell ref="Q180:R180"/>
    <mergeCell ref="Q181:R181"/>
    <mergeCell ref="Q182:R182"/>
    <mergeCell ref="Q183:R183"/>
    <mergeCell ref="Q184:R184"/>
    <mergeCell ref="AA45:AB45"/>
    <mergeCell ref="Q175:R175"/>
    <mergeCell ref="Q176:R176"/>
    <mergeCell ref="Q155:V155"/>
    <mergeCell ref="S47:V47"/>
    <mergeCell ref="B152:W152"/>
    <mergeCell ref="B153:V153"/>
    <mergeCell ref="B154:G154"/>
    <mergeCell ref="I154:P154"/>
    <mergeCell ref="M88:T88"/>
    <mergeCell ref="M89:T89"/>
    <mergeCell ref="P130:W134"/>
    <mergeCell ref="P125:W129"/>
    <mergeCell ref="P115:W118"/>
    <mergeCell ref="E113:N114"/>
    <mergeCell ref="B182:C182"/>
    <mergeCell ref="Y6:Y7"/>
    <mergeCell ref="Y8:Y9"/>
    <mergeCell ref="Y10:Y11"/>
    <mergeCell ref="AE12:AE13"/>
    <mergeCell ref="Z5:AB5"/>
    <mergeCell ref="AC5:AE5"/>
    <mergeCell ref="AC6:AC7"/>
    <mergeCell ref="AD6:AD7"/>
    <mergeCell ref="AE6:AE7"/>
    <mergeCell ref="AC8:AC9"/>
    <mergeCell ref="AD8:AD9"/>
    <mergeCell ref="AE8:AE9"/>
    <mergeCell ref="AC10:AC11"/>
    <mergeCell ref="AD10:AD11"/>
    <mergeCell ref="AE10:AE11"/>
    <mergeCell ref="AA6:AA7"/>
    <mergeCell ref="AB6:AB7"/>
    <mergeCell ref="Z6:Z7"/>
    <mergeCell ref="AB8:AB9"/>
    <mergeCell ref="Z10:Z11"/>
    <mergeCell ref="AA10:AA11"/>
    <mergeCell ref="AB10:AB11"/>
    <mergeCell ref="Z12:Z13"/>
    <mergeCell ref="AA12:AA13"/>
    <mergeCell ref="D182:G182"/>
    <mergeCell ref="H182:M182"/>
    <mergeCell ref="N182:O182"/>
    <mergeCell ref="AB12:AB13"/>
    <mergeCell ref="S65:U65"/>
    <mergeCell ref="P65:R65"/>
    <mergeCell ref="Y12:Y13"/>
    <mergeCell ref="Z8:Z9"/>
    <mergeCell ref="AA8:AA9"/>
    <mergeCell ref="O50:S50"/>
    <mergeCell ref="T50:V51"/>
    <mergeCell ref="AA25:AB25"/>
    <mergeCell ref="AA39:AC39"/>
    <mergeCell ref="AA40:AB40"/>
    <mergeCell ref="AA35:AD37"/>
    <mergeCell ref="AC12:AC13"/>
    <mergeCell ref="AD12:AD13"/>
    <mergeCell ref="N10:W13"/>
    <mergeCell ref="U14:V14"/>
    <mergeCell ref="AA41:AB41"/>
    <mergeCell ref="AA42:AB42"/>
    <mergeCell ref="AA43:AB43"/>
    <mergeCell ref="AA44:AB44"/>
    <mergeCell ref="B113:D114"/>
    <mergeCell ref="B179:C179"/>
    <mergeCell ref="D179:G179"/>
    <mergeCell ref="H179:M179"/>
    <mergeCell ref="N179:O179"/>
    <mergeCell ref="B180:C180"/>
    <mergeCell ref="D180:G180"/>
    <mergeCell ref="H180:M180"/>
    <mergeCell ref="N180:O180"/>
    <mergeCell ref="B181:C181"/>
    <mergeCell ref="D181:G181"/>
    <mergeCell ref="H181:M181"/>
    <mergeCell ref="N181:O181"/>
    <mergeCell ref="B115:B124"/>
    <mergeCell ref="C115:D119"/>
    <mergeCell ref="C120:D120"/>
    <mergeCell ref="C121:D124"/>
    <mergeCell ref="O113:O114"/>
    <mergeCell ref="H178:M178"/>
    <mergeCell ref="N178:O178"/>
    <mergeCell ref="B175:C175"/>
    <mergeCell ref="D175:G175"/>
    <mergeCell ref="H175:M175"/>
    <mergeCell ref="N175:O175"/>
    <mergeCell ref="B176:C176"/>
    <mergeCell ref="D177:G177"/>
    <mergeCell ref="I155:P155"/>
    <mergeCell ref="B177:C177"/>
    <mergeCell ref="H177:M177"/>
    <mergeCell ref="N177:O177"/>
    <mergeCell ref="B178:C178"/>
    <mergeCell ref="D178:G178"/>
    <mergeCell ref="B155:G155"/>
    <mergeCell ref="E128:N128"/>
    <mergeCell ref="D146:N146"/>
    <mergeCell ref="E125:N125"/>
    <mergeCell ref="E124:N124"/>
    <mergeCell ref="B189:V189"/>
    <mergeCell ref="B185:C185"/>
    <mergeCell ref="D185:G185"/>
    <mergeCell ref="H185:M185"/>
    <mergeCell ref="N185:O185"/>
    <mergeCell ref="J188:M188"/>
    <mergeCell ref="B188:G188"/>
    <mergeCell ref="S188:W188"/>
    <mergeCell ref="B184:C184"/>
    <mergeCell ref="D184:G184"/>
    <mergeCell ref="H184:M184"/>
    <mergeCell ref="N184:O184"/>
    <mergeCell ref="B186:S186"/>
    <mergeCell ref="Q185:R185"/>
    <mergeCell ref="B183:C183"/>
    <mergeCell ref="D183:G183"/>
    <mergeCell ref="H183:M183"/>
    <mergeCell ref="N183:O183"/>
    <mergeCell ref="AA138:AA139"/>
    <mergeCell ref="O138:O139"/>
    <mergeCell ref="C125:D129"/>
    <mergeCell ref="C136:D136"/>
    <mergeCell ref="B138:C139"/>
    <mergeCell ref="C130:D135"/>
    <mergeCell ref="H176:M176"/>
    <mergeCell ref="N176:O176"/>
    <mergeCell ref="Q154:V154"/>
    <mergeCell ref="B172:U172"/>
    <mergeCell ref="B173:M173"/>
    <mergeCell ref="N173:P173"/>
    <mergeCell ref="B174:C174"/>
    <mergeCell ref="D174:G174"/>
    <mergeCell ref="H174:M174"/>
    <mergeCell ref="C156:J156"/>
    <mergeCell ref="B168:V168"/>
    <mergeCell ref="B167:V167"/>
    <mergeCell ref="B158:V158"/>
    <mergeCell ref="Q173:S173"/>
    <mergeCell ref="B40:B41"/>
    <mergeCell ref="M70:M71"/>
    <mergeCell ref="B70:C71"/>
    <mergeCell ref="B72:C73"/>
    <mergeCell ref="B74:C74"/>
    <mergeCell ref="D75:L75"/>
    <mergeCell ref="D74:L74"/>
    <mergeCell ref="D73:L73"/>
    <mergeCell ref="D72:L72"/>
    <mergeCell ref="M74:T74"/>
    <mergeCell ref="B75:B89"/>
    <mergeCell ref="C75:C77"/>
    <mergeCell ref="C86:C88"/>
    <mergeCell ref="M83:T83"/>
    <mergeCell ref="M84:T84"/>
    <mergeCell ref="M87:T87"/>
    <mergeCell ref="B42:L42"/>
    <mergeCell ref="B43:B44"/>
    <mergeCell ref="C43:E43"/>
    <mergeCell ref="F43:H44"/>
    <mergeCell ref="I43:L43"/>
    <mergeCell ref="C44:E44"/>
    <mergeCell ref="N42:W44"/>
    <mergeCell ref="C40:E40"/>
    <mergeCell ref="F25:G25"/>
    <mergeCell ref="I25:L25"/>
    <mergeCell ref="I37:L37"/>
    <mergeCell ref="B38:B39"/>
    <mergeCell ref="B36:B37"/>
    <mergeCell ref="C36:E36"/>
    <mergeCell ref="F36:G36"/>
    <mergeCell ref="I36:L36"/>
    <mergeCell ref="C37:E37"/>
    <mergeCell ref="F37:G37"/>
    <mergeCell ref="B26:L26"/>
    <mergeCell ref="B27:B28"/>
    <mergeCell ref="F27:H28"/>
    <mergeCell ref="C38:E38"/>
    <mergeCell ref="F38:G38"/>
    <mergeCell ref="C39:E39"/>
    <mergeCell ref="F39:G39"/>
    <mergeCell ref="C35:E35"/>
    <mergeCell ref="F35:H35"/>
    <mergeCell ref="I35:L35"/>
    <mergeCell ref="I38:L38"/>
    <mergeCell ref="B24:B25"/>
    <mergeCell ref="C24:E24"/>
    <mergeCell ref="B2:V2"/>
    <mergeCell ref="B4:H4"/>
    <mergeCell ref="C7:E7"/>
    <mergeCell ref="F7:H7"/>
    <mergeCell ref="I7:L7"/>
    <mergeCell ref="B8:B9"/>
    <mergeCell ref="C8:E8"/>
    <mergeCell ref="F8:G8"/>
    <mergeCell ref="I8:L8"/>
    <mergeCell ref="C9:E9"/>
    <mergeCell ref="F9:G9"/>
    <mergeCell ref="I9:L9"/>
    <mergeCell ref="F5:W5"/>
    <mergeCell ref="N7:W9"/>
    <mergeCell ref="B14:L14"/>
    <mergeCell ref="F23:G23"/>
    <mergeCell ref="I23:L23"/>
    <mergeCell ref="B10:B11"/>
    <mergeCell ref="C10:E10"/>
    <mergeCell ref="F10:G10"/>
    <mergeCell ref="I10:L10"/>
    <mergeCell ref="C11:E11"/>
    <mergeCell ref="F11:G11"/>
    <mergeCell ref="I11:L11"/>
    <mergeCell ref="B12:B13"/>
    <mergeCell ref="C12:E12"/>
    <mergeCell ref="F12:G12"/>
    <mergeCell ref="I12:L12"/>
    <mergeCell ref="C13:E13"/>
    <mergeCell ref="F13:G13"/>
    <mergeCell ref="I13:L13"/>
    <mergeCell ref="I19:L19"/>
    <mergeCell ref="B15:B16"/>
    <mergeCell ref="C15:E15"/>
    <mergeCell ref="C22:E22"/>
    <mergeCell ref="F22:G22"/>
    <mergeCell ref="I22:L22"/>
    <mergeCell ref="C23:E23"/>
    <mergeCell ref="N32:V32"/>
    <mergeCell ref="O14:T14"/>
    <mergeCell ref="O31:T31"/>
    <mergeCell ref="N27:P27"/>
    <mergeCell ref="S27:U27"/>
    <mergeCell ref="N29:T29"/>
    <mergeCell ref="N25:P25"/>
    <mergeCell ref="S25:U25"/>
    <mergeCell ref="N26:P26"/>
    <mergeCell ref="N19:W21"/>
    <mergeCell ref="O22:W23"/>
    <mergeCell ref="N30:W30"/>
    <mergeCell ref="C16:E16"/>
    <mergeCell ref="I16:L16"/>
    <mergeCell ref="B20:B21"/>
    <mergeCell ref="I20:L20"/>
    <mergeCell ref="C21:E21"/>
    <mergeCell ref="F21:G21"/>
    <mergeCell ref="I21:L21"/>
    <mergeCell ref="F15:H16"/>
    <mergeCell ref="I15:L15"/>
    <mergeCell ref="B22:B23"/>
    <mergeCell ref="C19:E19"/>
    <mergeCell ref="F19:H19"/>
    <mergeCell ref="C20:E20"/>
    <mergeCell ref="F20:G20"/>
    <mergeCell ref="I44:L44"/>
    <mergeCell ref="D87:L87"/>
    <mergeCell ref="D86:L86"/>
    <mergeCell ref="D84:L84"/>
    <mergeCell ref="D83:L83"/>
    <mergeCell ref="D82:L82"/>
    <mergeCell ref="D80:L80"/>
    <mergeCell ref="D79:L79"/>
    <mergeCell ref="D78:L78"/>
    <mergeCell ref="D77:L77"/>
    <mergeCell ref="D76:L76"/>
    <mergeCell ref="E50:I50"/>
    <mergeCell ref="J50:N50"/>
    <mergeCell ref="B51:D51"/>
    <mergeCell ref="E54:G54"/>
    <mergeCell ref="B65:D65"/>
    <mergeCell ref="E65:G65"/>
    <mergeCell ref="H65:J65"/>
    <mergeCell ref="K65:M65"/>
    <mergeCell ref="D70:L71"/>
    <mergeCell ref="B90:L90"/>
    <mergeCell ref="D89:L89"/>
    <mergeCell ref="D88:L88"/>
    <mergeCell ref="U75:W86"/>
    <mergeCell ref="E133:N133"/>
    <mergeCell ref="E134:N134"/>
    <mergeCell ref="Q103:V103"/>
    <mergeCell ref="B105:W105"/>
    <mergeCell ref="C106:L106"/>
    <mergeCell ref="N106:V106"/>
    <mergeCell ref="C107:L107"/>
    <mergeCell ref="C108:L108"/>
    <mergeCell ref="Q108:V108"/>
    <mergeCell ref="M77:T77"/>
    <mergeCell ref="M80:T80"/>
    <mergeCell ref="E129:N129"/>
    <mergeCell ref="E130:N130"/>
    <mergeCell ref="E131:N131"/>
    <mergeCell ref="E132:N132"/>
    <mergeCell ref="N94:W94"/>
    <mergeCell ref="Q95:V95"/>
    <mergeCell ref="Q98:V98"/>
    <mergeCell ref="C109:L109"/>
    <mergeCell ref="E126:N126"/>
    <mergeCell ref="E127:N127"/>
    <mergeCell ref="D147:N147"/>
    <mergeCell ref="D148:N148"/>
    <mergeCell ref="D149:N149"/>
    <mergeCell ref="D150:O150"/>
    <mergeCell ref="D151:N151"/>
    <mergeCell ref="E115:N115"/>
    <mergeCell ref="E116:N116"/>
    <mergeCell ref="E117:N117"/>
    <mergeCell ref="E118:N118"/>
    <mergeCell ref="E119:N119"/>
    <mergeCell ref="E120:N120"/>
    <mergeCell ref="E121:N121"/>
    <mergeCell ref="E122:N122"/>
    <mergeCell ref="E123:N123"/>
    <mergeCell ref="D176:G176"/>
    <mergeCell ref="N47:R47"/>
    <mergeCell ref="H159:I159"/>
    <mergeCell ref="H160:I160"/>
    <mergeCell ref="H161:I161"/>
    <mergeCell ref="H162:I162"/>
    <mergeCell ref="H163:I163"/>
    <mergeCell ref="H164:I164"/>
    <mergeCell ref="B140:C151"/>
    <mergeCell ref="O120:V120"/>
    <mergeCell ref="O121:V121"/>
    <mergeCell ref="O122:V122"/>
    <mergeCell ref="O123:V123"/>
    <mergeCell ref="O124:V124"/>
    <mergeCell ref="E136:N136"/>
    <mergeCell ref="E135:O135"/>
    <mergeCell ref="D140:N140"/>
    <mergeCell ref="D141:N141"/>
    <mergeCell ref="D138:N139"/>
    <mergeCell ref="D142:N142"/>
    <mergeCell ref="D143:N143"/>
    <mergeCell ref="D144:N144"/>
    <mergeCell ref="D145:N145"/>
    <mergeCell ref="B125:B136"/>
  </mergeCells>
  <phoneticPr fontId="5"/>
  <conditionalFormatting sqref="B168:V168">
    <cfRule type="expression" dxfId="20" priority="14">
      <formula>$O$149="○"</formula>
    </cfRule>
  </conditionalFormatting>
  <conditionalFormatting sqref="H154:H155">
    <cfRule type="expression" dxfId="19" priority="6">
      <formula>$O$144="○"</formula>
    </cfRule>
  </conditionalFormatting>
  <conditionalFormatting sqref="H159:H164">
    <cfRule type="expression" dxfId="18" priority="2">
      <formula>$O$148="○"</formula>
    </cfRule>
  </conditionalFormatting>
  <conditionalFormatting sqref="Q154:V155">
    <cfRule type="expression" dxfId="17" priority="3">
      <formula>H154="○"</formula>
    </cfRule>
  </conditionalFormatting>
  <conditionalFormatting sqref="S47:V47">
    <cfRule type="expression" dxfId="16" priority="1">
      <formula>$V$45="○"</formula>
    </cfRule>
  </conditionalFormatting>
  <dataValidations count="12">
    <dataValidation type="list" allowBlank="1" showInputMessage="1" showErrorMessage="1" sqref="B175:C185" xr:uid="{B87BD37B-058B-4FA3-8820-4688824FCA62}">
      <formula1>F.施設</formula1>
    </dataValidation>
    <dataValidation type="list" allowBlank="1" showInputMessage="1" showErrorMessage="1" sqref="Q154:T154" xr:uid="{A478E148-6B07-45BF-9F44-FFA9A11F9FE9}">
      <formula1>D.農村環境保全活動のテーマ</formula1>
    </dataValidation>
    <dataValidation type="list" allowBlank="1" showInputMessage="1" showErrorMessage="1" sqref="K4 E56 I56 M56 Q56 G58 J58 M86 O136:P136 J60 M60 P60 P58 R188 M72:M73 M58 G60 G62 B93:B95 M93:M95 B97:B99 M97:M98 B101:B104 M101:M103 B106:B109 M106:M108 O140:O149 V45 I188 M90 M75:M76 M78:M79 M82 V27:V28 O151 O115:O119 V31 Z136 Q25 Q27 V25 H154:H155 V39 O125:O134" xr:uid="{25825E95-4CF9-426D-B82C-571FE22FF3EB}">
      <formula1>B.○か空白</formula1>
    </dataValidation>
    <dataValidation type="whole" operator="greaterThanOrEqual" allowBlank="1" showInputMessage="1" showErrorMessage="1" error="小数点以下を切り捨て、整数で記入してください。" sqref="C8:E13 C21 C23 C25" xr:uid="{3634C7D9-5D90-430A-9199-72AC9BD29E95}">
      <formula1>0</formula1>
    </dataValidation>
    <dataValidation type="whole" imeMode="off" operator="greaterThanOrEqual" allowBlank="1" showInputMessage="1" showErrorMessage="1" error="小数点以下を切り捨て、整数で入力してください。" sqref="C36:E41 C20:E20 C22:E22 C24:E24" xr:uid="{F9E38ED0-32C2-4A7E-B596-40116696B8C8}">
      <formula1>0</formula1>
    </dataValidation>
    <dataValidation type="decimal" imeMode="off" operator="greaterThanOrEqual" allowBlank="1" showInputMessage="1" showErrorMessage="1" sqref="N175:O185 Q175:R185" xr:uid="{9D815BD7-4244-4FF8-9893-B42032E125DA}">
      <formula1>0.01</formula1>
    </dataValidation>
    <dataValidation imeMode="off" allowBlank="1" showInputMessage="1" showErrorMessage="1" sqref="E54:G54 Q51 L51:L52 G51:G52 U14:V14 E65 C15 O66:Q66 S65 K65 I66:K66 C43" xr:uid="{00FBE0B3-8067-458E-8A01-19B91A94CA66}"/>
    <dataValidation type="list" allowBlank="1" showInputMessage="1" showErrorMessage="1" sqref="D175:G175" xr:uid="{5B2B264F-CA77-4803-BBD7-00F01664D719}">
      <formula1>INDIRECT($B$175)</formula1>
    </dataValidation>
    <dataValidation type="list" allowBlank="1" showInputMessage="1" showErrorMessage="1" sqref="Q155:V155" xr:uid="{4B4E73C9-8BE1-4A15-8E1E-DF6AE2F0DFE7}">
      <formula1>E.高度な保全活動</formula1>
    </dataValidation>
    <dataValidation type="list" allowBlank="1" showInputMessage="1" showErrorMessage="1" sqref="E130:J134" xr:uid="{CD7E28A7-D16B-4032-9501-4D7EEB7FD30E}">
      <formula1>K.農村環境保全活動</formula1>
    </dataValidation>
    <dataValidation type="list" allowBlank="1" showInputMessage="1" showErrorMessage="1" sqref="D176:G184" xr:uid="{F2D2E77C-2239-4322-B545-6DF941CFFCEF}">
      <formula1>INDIRECT(B176)</formula1>
    </dataValidation>
    <dataValidation type="list" allowBlank="1" showInputMessage="1" showErrorMessage="1" sqref="D185:G185" xr:uid="{325ABE1B-9B1E-4326-9441-41CF941EB1E4}">
      <formula1>INDIRECT($B$185)</formula1>
    </dataValidation>
  </dataValidations>
  <printOptions horizontalCentered="1"/>
  <pageMargins left="0.59055118110236227" right="0.59055118110236227" top="0.74803149606299213" bottom="0.74803149606299213" header="0.31496062992125984" footer="0.31496062992125984"/>
  <pageSetup paperSize="9" scale="91" fitToHeight="0" orientation="portrait" r:id="rId1"/>
  <rowBreaks count="5" manualBreakCount="5">
    <brk id="48" max="22" man="1"/>
    <brk id="90" max="22" man="1"/>
    <brk id="110" max="22" man="1"/>
    <brk id="136" max="22" man="1"/>
    <brk id="170"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8"/>
    <pageSetUpPr fitToPage="1"/>
  </sheetPr>
  <dimension ref="A1:AJ119"/>
  <sheetViews>
    <sheetView showGridLines="0" view="pageBreakPreview" zoomScale="85" zoomScaleNormal="100" zoomScaleSheetLayoutView="85" workbookViewId="0">
      <selection activeCell="C19" sqref="C19"/>
    </sheetView>
  </sheetViews>
  <sheetFormatPr defaultColWidth="8.625" defaultRowHeight="18" customHeight="1" x14ac:dyDescent="0.15"/>
  <cols>
    <col min="1" max="1" width="3.125" style="7" customWidth="1"/>
    <col min="2" max="2" width="4.625" style="7" customWidth="1"/>
    <col min="3" max="3" width="3.625" style="7" customWidth="1"/>
    <col min="4" max="4" width="4.5" style="7" customWidth="1"/>
    <col min="5" max="5" width="5.875" style="7" customWidth="1"/>
    <col min="6" max="6" width="4.5" style="7" customWidth="1"/>
    <col min="7" max="8" width="6.875" style="7" customWidth="1"/>
    <col min="9" max="9" width="4.625" style="7" customWidth="1"/>
    <col min="10" max="11" width="4.125" style="7" customWidth="1"/>
    <col min="12" max="12" width="4.625" style="7" customWidth="1"/>
    <col min="13" max="15" width="4.125" style="7" customWidth="1"/>
    <col min="16" max="16" width="3" style="7" customWidth="1"/>
    <col min="17" max="18" width="4.125" style="7" customWidth="1"/>
    <col min="19" max="19" width="6.875" style="7" customWidth="1"/>
    <col min="20" max="20" width="3" style="7" customWidth="1"/>
    <col min="21" max="21" width="4.125" style="7" customWidth="1"/>
    <col min="22" max="22" width="3.375" style="7" customWidth="1"/>
    <col min="23" max="23" width="2.875" style="7" customWidth="1"/>
    <col min="24" max="24" width="4.125" style="7" customWidth="1"/>
    <col min="25" max="25" width="4.5" style="7" customWidth="1"/>
    <col min="26" max="28" width="4.125" style="7" customWidth="1"/>
    <col min="29" max="85" width="4.625" style="7" customWidth="1"/>
    <col min="86" max="16384" width="8.625" style="7"/>
  </cols>
  <sheetData>
    <row r="1" spans="1:24" ht="22.5" customHeight="1" x14ac:dyDescent="0.15">
      <c r="A1" s="7" t="s">
        <v>182</v>
      </c>
      <c r="B1"/>
      <c r="C1"/>
      <c r="D1"/>
      <c r="E1"/>
      <c r="F1"/>
      <c r="G1"/>
      <c r="H1"/>
      <c r="I1"/>
      <c r="J1"/>
      <c r="K1"/>
      <c r="L1"/>
      <c r="M1"/>
      <c r="N1"/>
      <c r="O1"/>
      <c r="P1"/>
      <c r="Q1"/>
      <c r="R1"/>
      <c r="S1"/>
      <c r="T1"/>
      <c r="U1"/>
      <c r="V1"/>
      <c r="W1"/>
    </row>
    <row r="2" spans="1:24" s="2" customFormat="1" ht="21" customHeight="1" x14ac:dyDescent="0.15">
      <c r="B2" s="9" t="s">
        <v>1039</v>
      </c>
      <c r="C2" s="26"/>
      <c r="D2" s="26"/>
      <c r="E2" s="26"/>
      <c r="F2" s="31"/>
      <c r="G2" s="31"/>
      <c r="H2" s="31"/>
      <c r="I2" s="27"/>
      <c r="J2" s="27"/>
      <c r="K2" s="27"/>
      <c r="L2" s="27"/>
      <c r="O2" s="42"/>
      <c r="P2" s="42"/>
      <c r="Q2" s="42"/>
      <c r="R2" s="42"/>
      <c r="S2" s="42"/>
      <c r="T2" s="42"/>
      <c r="U2" s="42"/>
    </row>
    <row r="3" spans="1:24" s="2" customFormat="1" ht="9.6" customHeight="1" x14ac:dyDescent="0.15">
      <c r="B3" s="9"/>
      <c r="C3" s="26"/>
      <c r="D3" s="26"/>
      <c r="E3" s="26"/>
      <c r="F3" s="31"/>
      <c r="G3" s="31"/>
      <c r="H3" s="31"/>
      <c r="I3" s="27"/>
      <c r="J3" s="27"/>
      <c r="K3" s="27"/>
      <c r="L3" s="27"/>
      <c r="O3" s="42"/>
      <c r="P3" s="42"/>
      <c r="Q3" s="42"/>
      <c r="R3" s="42"/>
      <c r="S3" s="42"/>
      <c r="T3" s="42"/>
      <c r="U3" s="42"/>
    </row>
    <row r="4" spans="1:24" s="2" customFormat="1" ht="21" customHeight="1" x14ac:dyDescent="0.15">
      <c r="A4" s="289"/>
      <c r="B4" s="1197" t="s">
        <v>1008</v>
      </c>
      <c r="C4" s="1196"/>
      <c r="D4" s="1196"/>
      <c r="E4" s="1196"/>
      <c r="F4" s="1196"/>
      <c r="G4" s="1196"/>
      <c r="H4" s="1196"/>
      <c r="I4" s="1196"/>
      <c r="J4" s="1196"/>
      <c r="K4" s="1196"/>
      <c r="L4" s="1196"/>
      <c r="M4" s="409" t="s">
        <v>842</v>
      </c>
      <c r="N4" s="289"/>
      <c r="O4" s="404"/>
      <c r="P4" s="404"/>
      <c r="Q4" s="404"/>
      <c r="R4" s="404"/>
      <c r="S4" s="404"/>
      <c r="T4" s="404"/>
      <c r="U4" s="404"/>
      <c r="V4" s="289"/>
    </row>
    <row r="5" spans="1:24" s="2" customFormat="1" ht="21" customHeight="1" x14ac:dyDescent="0.15">
      <c r="A5" s="289"/>
      <c r="B5" s="1436" t="s">
        <v>1024</v>
      </c>
      <c r="C5" s="1437"/>
      <c r="D5" s="1437"/>
      <c r="E5" s="1437"/>
      <c r="F5" s="1437"/>
      <c r="G5" s="1437"/>
      <c r="H5" s="1437"/>
      <c r="I5" s="1437"/>
      <c r="J5" s="1437"/>
      <c r="K5" s="1437"/>
      <c r="L5" s="1438"/>
      <c r="M5" s="668"/>
      <c r="N5" s="289" t="s">
        <v>1009</v>
      </c>
      <c r="O5" s="404"/>
      <c r="P5" s="404"/>
      <c r="Q5" s="404"/>
      <c r="R5" s="289"/>
      <c r="S5" s="404"/>
      <c r="T5" s="404"/>
      <c r="U5" s="404"/>
      <c r="V5" s="289"/>
      <c r="X5" s="361" t="s">
        <v>1015</v>
      </c>
    </row>
    <row r="6" spans="1:24" s="2" customFormat="1" ht="21" customHeight="1" x14ac:dyDescent="0.15">
      <c r="A6" s="289"/>
      <c r="B6" s="1439" t="s">
        <v>1025</v>
      </c>
      <c r="C6" s="1440"/>
      <c r="D6" s="1440"/>
      <c r="E6" s="1440"/>
      <c r="F6" s="1440"/>
      <c r="G6" s="1440"/>
      <c r="H6" s="1440"/>
      <c r="I6" s="1440"/>
      <c r="J6" s="1440"/>
      <c r="K6" s="1440"/>
      <c r="L6" s="1441"/>
      <c r="M6" s="668"/>
      <c r="N6" s="289" t="s">
        <v>1010</v>
      </c>
      <c r="O6" s="404"/>
      <c r="P6" s="404"/>
      <c r="Q6" s="404"/>
      <c r="R6" s="289"/>
      <c r="S6" s="404"/>
      <c r="T6" s="404"/>
      <c r="U6" s="404"/>
      <c r="V6" s="289"/>
      <c r="X6" s="394" t="s">
        <v>1030</v>
      </c>
    </row>
    <row r="7" spans="1:24" s="2" customFormat="1" ht="21" customHeight="1" x14ac:dyDescent="0.15">
      <c r="A7" s="289"/>
      <c r="B7" s="1439" t="s">
        <v>1026</v>
      </c>
      <c r="C7" s="1440"/>
      <c r="D7" s="1440"/>
      <c r="E7" s="1440"/>
      <c r="F7" s="1440"/>
      <c r="G7" s="1440"/>
      <c r="H7" s="1440"/>
      <c r="I7" s="1440"/>
      <c r="J7" s="1440"/>
      <c r="K7" s="1440"/>
      <c r="L7" s="1441"/>
      <c r="M7" s="668"/>
      <c r="N7" s="289" t="s">
        <v>1014</v>
      </c>
      <c r="O7" s="404"/>
      <c r="P7" s="404"/>
      <c r="Q7" s="404"/>
      <c r="R7" s="289"/>
      <c r="S7" s="404"/>
      <c r="T7" s="404"/>
      <c r="U7" s="404"/>
      <c r="V7" s="289"/>
      <c r="X7" s="361" t="s">
        <v>1016</v>
      </c>
    </row>
    <row r="8" spans="1:24" s="2" customFormat="1" ht="21" customHeight="1" x14ac:dyDescent="0.15">
      <c r="A8" s="289"/>
      <c r="B8" s="1439" t="s">
        <v>957</v>
      </c>
      <c r="C8" s="1440"/>
      <c r="D8" s="1440"/>
      <c r="E8" s="1440"/>
      <c r="F8" s="1440"/>
      <c r="G8" s="1440"/>
      <c r="H8" s="1440"/>
      <c r="I8" s="1440"/>
      <c r="J8" s="1440"/>
      <c r="K8" s="1440"/>
      <c r="L8" s="1441"/>
      <c r="M8" s="668"/>
      <c r="N8" s="289" t="s">
        <v>1011</v>
      </c>
      <c r="O8" s="404"/>
      <c r="P8" s="404"/>
      <c r="Q8" s="404"/>
      <c r="R8" s="289"/>
      <c r="S8" s="404"/>
      <c r="T8" s="404"/>
      <c r="U8" s="404"/>
      <c r="V8" s="289"/>
      <c r="X8" s="361" t="s">
        <v>1017</v>
      </c>
    </row>
    <row r="9" spans="1:24" s="2" customFormat="1" ht="21" customHeight="1" x14ac:dyDescent="0.15">
      <c r="A9" s="289"/>
      <c r="B9" s="1436" t="s">
        <v>1019</v>
      </c>
      <c r="C9" s="1437"/>
      <c r="D9" s="1437"/>
      <c r="E9" s="1437"/>
      <c r="F9" s="1437"/>
      <c r="G9" s="1437"/>
      <c r="H9" s="1437"/>
      <c r="I9" s="1437"/>
      <c r="J9" s="1437"/>
      <c r="K9" s="1437"/>
      <c r="L9" s="1438"/>
      <c r="M9" s="668"/>
      <c r="N9" s="289" t="s">
        <v>1028</v>
      </c>
      <c r="O9" s="404"/>
      <c r="P9" s="404"/>
      <c r="Q9" s="404"/>
      <c r="R9" s="289"/>
      <c r="S9" s="404"/>
      <c r="T9" s="404"/>
      <c r="U9" s="404"/>
      <c r="V9" s="289"/>
      <c r="X9" s="361" t="s">
        <v>1018</v>
      </c>
    </row>
    <row r="10" spans="1:24" s="2" customFormat="1" ht="21" customHeight="1" x14ac:dyDescent="0.15">
      <c r="A10" s="289"/>
      <c r="B10" s="1436" t="s">
        <v>1013</v>
      </c>
      <c r="C10" s="1437"/>
      <c r="D10" s="1437"/>
      <c r="E10" s="1437"/>
      <c r="F10" s="1437"/>
      <c r="G10" s="1437"/>
      <c r="H10" s="1437"/>
      <c r="I10" s="1437"/>
      <c r="J10" s="1437"/>
      <c r="K10" s="1437"/>
      <c r="L10" s="1438"/>
      <c r="M10" s="668"/>
      <c r="N10" s="289" t="s">
        <v>1012</v>
      </c>
      <c r="O10" s="404"/>
      <c r="P10" s="404"/>
      <c r="Q10" s="404"/>
      <c r="R10" s="289"/>
      <c r="S10" s="404"/>
      <c r="T10" s="404"/>
      <c r="U10" s="404"/>
      <c r="V10" s="289"/>
      <c r="X10" s="394" t="s">
        <v>1030</v>
      </c>
    </row>
    <row r="11" spans="1:24" s="2" customFormat="1" ht="21" customHeight="1" x14ac:dyDescent="0.15">
      <c r="A11" s="289"/>
      <c r="B11" s="405"/>
      <c r="C11" s="406"/>
      <c r="D11" s="406"/>
      <c r="E11" s="406"/>
      <c r="F11" s="407"/>
      <c r="G11" s="407"/>
      <c r="H11" s="407"/>
      <c r="I11" s="408"/>
      <c r="J11" s="408"/>
      <c r="K11" s="408"/>
      <c r="L11" s="408"/>
      <c r="M11" s="289"/>
      <c r="N11" s="289"/>
      <c r="O11" s="404"/>
      <c r="P11" s="404"/>
      <c r="Q11" s="404"/>
      <c r="R11" s="404"/>
      <c r="S11" s="404"/>
      <c r="T11" s="404"/>
      <c r="U11" s="404"/>
      <c r="V11" s="289"/>
    </row>
    <row r="12" spans="1:24" ht="18.75" customHeight="1" x14ac:dyDescent="0.15">
      <c r="A12" s="1431" t="s">
        <v>1110</v>
      </c>
      <c r="B12" s="1431"/>
      <c r="C12" s="1431"/>
      <c r="D12" s="1431"/>
      <c r="E12" s="1431"/>
      <c r="F12" s="1431"/>
      <c r="G12" s="1431"/>
      <c r="H12" s="1431"/>
      <c r="I12" s="1431"/>
      <c r="J12" s="1431"/>
      <c r="K12" s="1431"/>
      <c r="L12" s="1431"/>
      <c r="M12" s="1431"/>
      <c r="N12" s="1431"/>
      <c r="O12" s="1431"/>
      <c r="P12" s="1431"/>
      <c r="Q12" s="1431"/>
      <c r="R12" s="1431"/>
      <c r="S12" s="1431"/>
      <c r="T12" s="1431"/>
      <c r="U12" s="1431"/>
      <c r="V12" s="1431"/>
    </row>
    <row r="13" spans="1:24" ht="52.5" customHeight="1" x14ac:dyDescent="0.15">
      <c r="A13" s="20"/>
      <c r="B13" s="1428" t="s">
        <v>1021</v>
      </c>
      <c r="C13" s="1429"/>
      <c r="D13" s="1429"/>
      <c r="E13" s="1429"/>
      <c r="F13" s="1429"/>
      <c r="G13" s="1429"/>
      <c r="H13" s="1429"/>
      <c r="I13" s="1429"/>
      <c r="J13" s="1429"/>
      <c r="K13" s="1429"/>
      <c r="L13" s="1429"/>
      <c r="M13" s="1429"/>
      <c r="N13" s="1429"/>
      <c r="O13" s="1429"/>
      <c r="P13" s="1429"/>
      <c r="Q13" s="1429"/>
      <c r="R13" s="1429"/>
      <c r="S13" s="1429"/>
      <c r="T13" s="1429"/>
      <c r="U13" s="1429"/>
      <c r="V13" s="1430"/>
    </row>
    <row r="14" spans="1:24" ht="8.4499999999999993" customHeight="1" x14ac:dyDescent="0.15">
      <c r="A14" s="20"/>
      <c r="B14" s="49"/>
    </row>
    <row r="15" spans="1:24" ht="18.75" customHeight="1" x14ac:dyDescent="0.15">
      <c r="A15" s="20"/>
      <c r="B15" s="289" t="s">
        <v>1022</v>
      </c>
      <c r="O15" s="361" t="s">
        <v>1002</v>
      </c>
      <c r="Q15" s="361"/>
    </row>
    <row r="16" spans="1:24" ht="21.75" customHeight="1" x14ac:dyDescent="0.15">
      <c r="A16" s="20"/>
      <c r="B16" s="1432" t="s">
        <v>183</v>
      </c>
      <c r="C16" s="1433"/>
      <c r="D16" s="1433"/>
      <c r="E16" s="1433"/>
      <c r="F16" s="1433"/>
      <c r="G16" s="1433"/>
      <c r="H16" s="1433"/>
      <c r="I16" s="1433"/>
      <c r="J16" s="1433"/>
      <c r="K16" s="1434"/>
      <c r="L16" s="1423" t="s">
        <v>1020</v>
      </c>
      <c r="M16" s="1424"/>
      <c r="N16" s="1424"/>
      <c r="O16" s="1425" t="s">
        <v>446</v>
      </c>
      <c r="P16" s="1425"/>
      <c r="Q16" s="1425"/>
      <c r="R16" s="1425"/>
    </row>
    <row r="17" spans="1:35" ht="21.75" customHeight="1" x14ac:dyDescent="0.15">
      <c r="A17" s="20"/>
      <c r="B17" s="1356" t="s">
        <v>1041</v>
      </c>
      <c r="C17" s="1357"/>
      <c r="D17" s="1357"/>
      <c r="E17" s="1357"/>
      <c r="F17" s="1357"/>
      <c r="G17" s="1357"/>
      <c r="H17" s="1357"/>
      <c r="I17" s="1357"/>
      <c r="J17" s="1357"/>
      <c r="K17" s="1358"/>
      <c r="L17" s="1426" t="str">
        <f>IF('別紙1 活動計画書'!O140="○","○","")</f>
        <v/>
      </c>
      <c r="M17" s="1427"/>
      <c r="N17" s="1427"/>
      <c r="O17" s="1435"/>
      <c r="P17" s="1435"/>
      <c r="Q17" s="1435"/>
      <c r="R17" s="1435"/>
    </row>
    <row r="18" spans="1:35" ht="21.75" customHeight="1" x14ac:dyDescent="0.15">
      <c r="A18" s="20"/>
      <c r="B18" s="1356" t="s">
        <v>1042</v>
      </c>
      <c r="C18" s="1357"/>
      <c r="D18" s="1357"/>
      <c r="E18" s="1357"/>
      <c r="F18" s="1357"/>
      <c r="G18" s="1357"/>
      <c r="H18" s="1357"/>
      <c r="I18" s="1357"/>
      <c r="J18" s="1357"/>
      <c r="K18" s="1358"/>
      <c r="L18" s="1426" t="str">
        <f>IF('別紙1 活動計画書'!O141="○","○","")</f>
        <v/>
      </c>
      <c r="M18" s="1427"/>
      <c r="N18" s="1427"/>
      <c r="O18" s="1435"/>
      <c r="P18" s="1435"/>
      <c r="Q18" s="1435"/>
      <c r="R18" s="1435"/>
    </row>
    <row r="19" spans="1:35" ht="21.75" customHeight="1" x14ac:dyDescent="0.15">
      <c r="A19" s="20"/>
      <c r="B19" s="1356" t="s">
        <v>1043</v>
      </c>
      <c r="C19" s="1357"/>
      <c r="D19" s="1357"/>
      <c r="E19" s="1357"/>
      <c r="F19" s="1357"/>
      <c r="G19" s="1357"/>
      <c r="H19" s="1357"/>
      <c r="I19" s="1357"/>
      <c r="J19" s="1357"/>
      <c r="K19" s="1358"/>
      <c r="L19" s="1426" t="str">
        <f>IF('別紙1 活動計画書'!O142="○","○","")</f>
        <v/>
      </c>
      <c r="M19" s="1427"/>
      <c r="N19" s="1427"/>
      <c r="O19" s="1435"/>
      <c r="P19" s="1435"/>
      <c r="Q19" s="1435"/>
      <c r="R19" s="1435"/>
    </row>
    <row r="20" spans="1:35" ht="21.75" customHeight="1" x14ac:dyDescent="0.15">
      <c r="A20" s="20"/>
      <c r="B20" s="1356" t="s">
        <v>1044</v>
      </c>
      <c r="C20" s="1357"/>
      <c r="D20" s="1357"/>
      <c r="E20" s="1357"/>
      <c r="F20" s="1357"/>
      <c r="G20" s="1357"/>
      <c r="H20" s="1357"/>
      <c r="I20" s="1357"/>
      <c r="J20" s="1357"/>
      <c r="K20" s="1358"/>
      <c r="L20" s="1426" t="str">
        <f>IF('別紙1 活動計画書'!O143="○","○","")</f>
        <v/>
      </c>
      <c r="M20" s="1427"/>
      <c r="N20" s="1427"/>
      <c r="O20" s="1435"/>
      <c r="P20" s="1435"/>
      <c r="Q20" s="1435"/>
      <c r="R20" s="1435"/>
    </row>
    <row r="21" spans="1:35" ht="21.75" customHeight="1" x14ac:dyDescent="0.15">
      <c r="A21" s="20"/>
      <c r="B21" s="1356" t="s">
        <v>1045</v>
      </c>
      <c r="C21" s="1357"/>
      <c r="D21" s="1357"/>
      <c r="E21" s="1357"/>
      <c r="F21" s="1357"/>
      <c r="G21" s="1357"/>
      <c r="H21" s="1357"/>
      <c r="I21" s="1357"/>
      <c r="J21" s="1357"/>
      <c r="K21" s="1358"/>
      <c r="L21" s="1426" t="str">
        <f>IF('別紙1 活動計画書'!O144="○","○","")</f>
        <v/>
      </c>
      <c r="M21" s="1427"/>
      <c r="N21" s="1427"/>
      <c r="O21" s="1435"/>
      <c r="P21" s="1435"/>
      <c r="Q21" s="1435"/>
      <c r="R21" s="1435"/>
    </row>
    <row r="22" spans="1:35" ht="21.75" customHeight="1" x14ac:dyDescent="0.15">
      <c r="A22" s="20"/>
      <c r="B22" s="1356" t="s">
        <v>1046</v>
      </c>
      <c r="C22" s="1357"/>
      <c r="D22" s="1357"/>
      <c r="E22" s="1357"/>
      <c r="F22" s="1357"/>
      <c r="G22" s="1357"/>
      <c r="H22" s="1357"/>
      <c r="I22" s="1357"/>
      <c r="J22" s="1357"/>
      <c r="K22" s="1358"/>
      <c r="L22" s="1426" t="str">
        <f>IF('別紙1 活動計画書'!O145="○","○","")</f>
        <v/>
      </c>
      <c r="M22" s="1427"/>
      <c r="N22" s="1427"/>
      <c r="O22" s="1435"/>
      <c r="P22" s="1435"/>
      <c r="Q22" s="1435"/>
      <c r="R22" s="1435"/>
    </row>
    <row r="23" spans="1:35" ht="21.75" customHeight="1" x14ac:dyDescent="0.15">
      <c r="A23" s="20"/>
      <c r="B23" s="1356" t="s">
        <v>1047</v>
      </c>
      <c r="C23" s="1357"/>
      <c r="D23" s="1357"/>
      <c r="E23" s="1357"/>
      <c r="F23" s="1357"/>
      <c r="G23" s="1357"/>
      <c r="H23" s="1357"/>
      <c r="I23" s="1357"/>
      <c r="J23" s="1357"/>
      <c r="K23" s="1358"/>
      <c r="L23" s="1426" t="str">
        <f>IF('別紙1 活動計画書'!O146="○","○","")</f>
        <v/>
      </c>
      <c r="M23" s="1427"/>
      <c r="N23" s="1427"/>
      <c r="O23" s="1435"/>
      <c r="P23" s="1435"/>
      <c r="Q23" s="1435"/>
      <c r="R23" s="1435"/>
    </row>
    <row r="24" spans="1:35" ht="21.75" customHeight="1" x14ac:dyDescent="0.15">
      <c r="A24" s="20"/>
      <c r="B24" s="1353" t="s">
        <v>1141</v>
      </c>
      <c r="C24" s="1354"/>
      <c r="D24" s="1354"/>
      <c r="E24" s="1354"/>
      <c r="F24" s="1354"/>
      <c r="G24" s="1354"/>
      <c r="H24" s="1354"/>
      <c r="I24" s="1354"/>
      <c r="J24" s="1354"/>
      <c r="K24" s="1355"/>
      <c r="L24" s="1426" t="str">
        <f>IF('別紙1 活動計画書'!O147="○","○","")</f>
        <v/>
      </c>
      <c r="M24" s="1427"/>
      <c r="N24" s="1427"/>
      <c r="O24" s="1435"/>
      <c r="P24" s="1435"/>
      <c r="Q24" s="1435"/>
      <c r="R24" s="1435"/>
    </row>
    <row r="25" spans="1:35" ht="21.75" customHeight="1" x14ac:dyDescent="0.15">
      <c r="A25" s="20"/>
      <c r="B25" s="1356" t="s">
        <v>1142</v>
      </c>
      <c r="C25" s="1357"/>
      <c r="D25" s="1357"/>
      <c r="E25" s="1357"/>
      <c r="F25" s="1357"/>
      <c r="G25" s="1357"/>
      <c r="H25" s="1357"/>
      <c r="I25" s="1357"/>
      <c r="J25" s="1357"/>
      <c r="K25" s="1358"/>
      <c r="L25" s="1426" t="str">
        <f>IF('別紙1 活動計画書'!O148="○","○","")</f>
        <v/>
      </c>
      <c r="M25" s="1427"/>
      <c r="N25" s="1427"/>
      <c r="O25" s="1435"/>
      <c r="P25" s="1435"/>
      <c r="Q25" s="1435"/>
      <c r="R25" s="1435"/>
      <c r="S25" s="389"/>
      <c r="T25" s="390"/>
      <c r="U25" s="390"/>
      <c r="V25" s="390"/>
      <c r="W25" s="390"/>
    </row>
    <row r="26" spans="1:35" ht="21.75" customHeight="1" x14ac:dyDescent="0.15">
      <c r="A26" s="20"/>
      <c r="B26" s="1356" t="s">
        <v>1048</v>
      </c>
      <c r="C26" s="1357"/>
      <c r="D26" s="1357"/>
      <c r="E26" s="1357"/>
      <c r="F26" s="1357"/>
      <c r="G26" s="1357"/>
      <c r="H26" s="1357"/>
      <c r="I26" s="1357"/>
      <c r="J26" s="1357"/>
      <c r="K26" s="1358"/>
      <c r="L26" s="1426" t="str">
        <f>IF('別紙1 活動計画書'!O149="○","○","")</f>
        <v/>
      </c>
      <c r="M26" s="1427"/>
      <c r="N26" s="1427"/>
      <c r="O26" s="1435"/>
      <c r="P26" s="1435"/>
      <c r="Q26" s="1435"/>
      <c r="R26" s="1435"/>
      <c r="S26" s="389"/>
      <c r="T26" s="390"/>
      <c r="U26" s="390"/>
      <c r="V26" s="390"/>
      <c r="W26" s="390"/>
    </row>
    <row r="27" spans="1:35" ht="11.1" customHeight="1" x14ac:dyDescent="0.15">
      <c r="A27" s="20"/>
      <c r="B27" s="224"/>
      <c r="C27" s="224"/>
      <c r="D27" s="224"/>
      <c r="E27" s="224"/>
      <c r="F27" s="224"/>
      <c r="G27" s="224"/>
      <c r="H27" s="224"/>
      <c r="I27" s="224"/>
      <c r="J27" s="224"/>
      <c r="K27" s="224"/>
      <c r="L27" s="17"/>
      <c r="M27" s="17"/>
      <c r="N27" s="17"/>
      <c r="O27" s="17"/>
      <c r="P27" s="17"/>
      <c r="Q27" s="17"/>
      <c r="R27" s="17"/>
    </row>
    <row r="28" spans="1:35" ht="10.5" customHeight="1" x14ac:dyDescent="0.15">
      <c r="A28" s="20"/>
    </row>
    <row r="29" spans="1:35" s="2" customFormat="1" ht="24.75" customHeight="1" x14ac:dyDescent="0.15">
      <c r="B29" s="22" t="s">
        <v>60</v>
      </c>
      <c r="C29" s="1303" t="s">
        <v>61</v>
      </c>
      <c r="D29" s="1304"/>
      <c r="E29" s="1305"/>
      <c r="F29" s="826" t="s">
        <v>62</v>
      </c>
      <c r="G29" s="1306"/>
      <c r="H29" s="827"/>
      <c r="I29" s="826" t="s">
        <v>63</v>
      </c>
      <c r="J29" s="1306"/>
      <c r="K29" s="1306"/>
      <c r="L29" s="827"/>
      <c r="N29" s="1111" t="s">
        <v>64</v>
      </c>
      <c r="O29" s="1111"/>
      <c r="P29" s="1111"/>
      <c r="Q29" s="1111"/>
      <c r="R29" s="1111"/>
      <c r="S29" s="1111"/>
      <c r="T29" s="1111"/>
      <c r="U29" s="1111"/>
      <c r="V29" s="1111"/>
      <c r="W29" s="362"/>
      <c r="Z29" s="44"/>
      <c r="AA29" s="44"/>
      <c r="AB29" s="44"/>
      <c r="AC29" s="44"/>
      <c r="AD29" s="44"/>
      <c r="AE29" s="44"/>
      <c r="AF29" s="44"/>
      <c r="AG29" s="44"/>
      <c r="AH29" s="44"/>
      <c r="AI29" s="44"/>
    </row>
    <row r="30" spans="1:35" s="2" customFormat="1" ht="12" customHeight="1" x14ac:dyDescent="0.15">
      <c r="A30" s="23"/>
      <c r="B30" s="1071" t="s">
        <v>34</v>
      </c>
      <c r="C30" s="1359"/>
      <c r="D30" s="1360"/>
      <c r="E30" s="1361"/>
      <c r="F30" s="1362"/>
      <c r="G30" s="1363"/>
      <c r="H30" s="24"/>
      <c r="I30" s="1131">
        <f>INT(C30*F30/10)</f>
        <v>0</v>
      </c>
      <c r="J30" s="1131"/>
      <c r="K30" s="1131"/>
      <c r="L30" s="1131"/>
      <c r="N30" s="1111"/>
      <c r="O30" s="1111"/>
      <c r="P30" s="1111"/>
      <c r="Q30" s="1111"/>
      <c r="R30" s="1111"/>
      <c r="S30" s="1111"/>
      <c r="T30" s="1111"/>
      <c r="U30" s="1111"/>
      <c r="V30" s="1111"/>
      <c r="W30" s="362"/>
      <c r="Z30" s="44"/>
      <c r="AA30" s="44"/>
      <c r="AB30" s="44"/>
      <c r="AC30" s="44"/>
      <c r="AD30" s="44"/>
      <c r="AE30" s="44"/>
      <c r="AF30" s="44"/>
      <c r="AG30" s="44"/>
      <c r="AH30" s="44"/>
      <c r="AI30" s="44"/>
    </row>
    <row r="31" spans="1:35" s="2" customFormat="1" ht="24.75" customHeight="1" x14ac:dyDescent="0.15">
      <c r="A31" s="23"/>
      <c r="B31" s="1072"/>
      <c r="C31" s="1366" t="str">
        <f>IF($M$5="○",'別紙1 活動計画書'!C21,"")</f>
        <v/>
      </c>
      <c r="D31" s="1367"/>
      <c r="E31" s="1368"/>
      <c r="F31" s="1364">
        <v>300</v>
      </c>
      <c r="G31" s="1365"/>
      <c r="H31" s="46" t="s">
        <v>65</v>
      </c>
      <c r="I31" s="1142" t="str">
        <f>IFERROR(INT(C31*F31/10),"")</f>
        <v/>
      </c>
      <c r="J31" s="1143"/>
      <c r="K31" s="1143"/>
      <c r="L31" s="1077"/>
      <c r="N31" s="362"/>
      <c r="O31" s="362"/>
      <c r="P31" s="362"/>
      <c r="Q31" s="362"/>
      <c r="R31" s="362"/>
      <c r="S31" s="362"/>
      <c r="T31" s="362"/>
      <c r="U31" s="362"/>
      <c r="V31" s="362"/>
      <c r="W31" s="362"/>
      <c r="Z31" s="1234"/>
      <c r="AA31" s="1234"/>
      <c r="AB31" s="358"/>
      <c r="AC31" s="44"/>
      <c r="AD31" s="44"/>
      <c r="AE31" s="44"/>
      <c r="AF31" s="44"/>
      <c r="AG31" s="44"/>
      <c r="AH31" s="44"/>
      <c r="AI31" s="44"/>
    </row>
    <row r="32" spans="1:35" s="2" customFormat="1" ht="12" customHeight="1" x14ac:dyDescent="0.15">
      <c r="A32" s="23"/>
      <c r="B32" s="1071" t="s">
        <v>66</v>
      </c>
      <c r="C32" s="1378"/>
      <c r="D32" s="1378"/>
      <c r="E32" s="1378"/>
      <c r="F32" s="1362"/>
      <c r="G32" s="1363"/>
      <c r="H32" s="24"/>
      <c r="I32" s="1131">
        <f t="shared" ref="I32:I34" si="0">INT(C32*F32/10)</f>
        <v>0</v>
      </c>
      <c r="J32" s="1131"/>
      <c r="K32" s="1131"/>
      <c r="L32" s="1131"/>
      <c r="N32" s="1111" t="s">
        <v>1023</v>
      </c>
      <c r="O32" s="1111"/>
      <c r="P32" s="1111"/>
      <c r="Q32" s="1111"/>
      <c r="R32" s="1111"/>
      <c r="S32" s="1111"/>
      <c r="T32" s="1111"/>
      <c r="U32" s="1111"/>
      <c r="V32" s="1111"/>
      <c r="W32" s="362"/>
      <c r="Z32" s="1276"/>
      <c r="AA32" s="1276"/>
      <c r="AB32" s="359"/>
      <c r="AC32" s="44"/>
      <c r="AD32" s="44"/>
      <c r="AE32" s="44"/>
      <c r="AF32" s="44"/>
      <c r="AG32" s="44"/>
      <c r="AH32" s="44"/>
      <c r="AI32" s="44"/>
    </row>
    <row r="33" spans="1:35" s="2" customFormat="1" ht="24.75" customHeight="1" x14ac:dyDescent="0.15">
      <c r="A33" s="23"/>
      <c r="B33" s="1072"/>
      <c r="C33" s="1366" t="str">
        <f>IF($M$5="○",'別紙1 活動計画書'!C23,"")</f>
        <v/>
      </c>
      <c r="D33" s="1367"/>
      <c r="E33" s="1368"/>
      <c r="F33" s="1364">
        <v>180</v>
      </c>
      <c r="G33" s="1365"/>
      <c r="H33" s="46" t="s">
        <v>65</v>
      </c>
      <c r="I33" s="1142" t="str">
        <f>IFERROR(INT(C33*F33/10),"")</f>
        <v/>
      </c>
      <c r="J33" s="1143"/>
      <c r="K33" s="1143"/>
      <c r="L33" s="1077"/>
      <c r="N33" s="1111"/>
      <c r="O33" s="1111"/>
      <c r="P33" s="1111"/>
      <c r="Q33" s="1111"/>
      <c r="R33" s="1111"/>
      <c r="S33" s="1111"/>
      <c r="T33" s="1111"/>
      <c r="U33" s="1111"/>
      <c r="V33" s="1111"/>
      <c r="W33" s="362"/>
      <c r="Z33" s="1234"/>
      <c r="AA33" s="1234"/>
      <c r="AB33" s="358"/>
      <c r="AC33" s="44"/>
      <c r="AD33" s="44"/>
      <c r="AE33" s="44"/>
      <c r="AF33" s="44"/>
      <c r="AG33" s="44"/>
      <c r="AH33" s="44"/>
      <c r="AI33" s="44"/>
    </row>
    <row r="34" spans="1:35" s="2" customFormat="1" ht="12" customHeight="1" x14ac:dyDescent="0.15">
      <c r="A34" s="23"/>
      <c r="B34" s="1071" t="s">
        <v>68</v>
      </c>
      <c r="C34" s="1378"/>
      <c r="D34" s="1378"/>
      <c r="E34" s="1378"/>
      <c r="F34" s="1362"/>
      <c r="G34" s="1363"/>
      <c r="H34" s="24"/>
      <c r="I34" s="1131">
        <f t="shared" si="0"/>
        <v>0</v>
      </c>
      <c r="J34" s="1131"/>
      <c r="K34" s="1131"/>
      <c r="L34" s="1131"/>
      <c r="N34" s="1277"/>
      <c r="O34" s="1277"/>
      <c r="P34" s="1277"/>
      <c r="Q34" s="1277"/>
      <c r="R34" s="1277"/>
      <c r="S34" s="1277"/>
      <c r="T34" s="1277"/>
      <c r="U34" s="1277"/>
      <c r="V34" s="1277"/>
      <c r="W34" s="362"/>
      <c r="Z34" s="1276"/>
      <c r="AA34" s="1276"/>
      <c r="AB34" s="359"/>
      <c r="AC34" s="44"/>
      <c r="AD34" s="44"/>
      <c r="AE34" s="44"/>
      <c r="AF34" s="44"/>
      <c r="AG34" s="44"/>
      <c r="AH34" s="44"/>
      <c r="AI34" s="44"/>
    </row>
    <row r="35" spans="1:35" s="2" customFormat="1" ht="24.75" customHeight="1" thickBot="1" x14ac:dyDescent="0.2">
      <c r="B35" s="1133"/>
      <c r="C35" s="1366" t="str">
        <f>IF($M$5="○",'別紙1 活動計画書'!C25,"")</f>
        <v/>
      </c>
      <c r="D35" s="1367"/>
      <c r="E35" s="1368"/>
      <c r="F35" s="1414">
        <v>30</v>
      </c>
      <c r="G35" s="1415"/>
      <c r="H35" s="60" t="s">
        <v>65</v>
      </c>
      <c r="I35" s="1416" t="str">
        <f>IFERROR(INT(C35*F35/10),"")</f>
        <v/>
      </c>
      <c r="J35" s="1417"/>
      <c r="K35" s="1417"/>
      <c r="L35" s="1418"/>
      <c r="N35" s="1277"/>
      <c r="O35" s="1277"/>
      <c r="P35" s="1277"/>
      <c r="Q35" s="1277"/>
      <c r="R35" s="1277"/>
      <c r="S35" s="1277"/>
      <c r="T35" s="1277"/>
      <c r="U35" s="1277"/>
      <c r="V35" s="1277"/>
      <c r="W35" s="362"/>
      <c r="Z35" s="1234"/>
      <c r="AA35" s="1234"/>
      <c r="AB35" s="358"/>
      <c r="AC35" s="44"/>
      <c r="AD35" s="44"/>
      <c r="AE35" s="44"/>
      <c r="AF35" s="44"/>
      <c r="AG35" s="44"/>
      <c r="AH35" s="44"/>
      <c r="AI35" s="44"/>
    </row>
    <row r="36" spans="1:35" s="2" customFormat="1" ht="12" customHeight="1" thickTop="1" x14ac:dyDescent="0.15">
      <c r="B36" s="1379" t="s">
        <v>71</v>
      </c>
      <c r="C36" s="1380">
        <f>INT(SUM(C30,C32,C34))</f>
        <v>0</v>
      </c>
      <c r="D36" s="1381"/>
      <c r="E36" s="1381"/>
      <c r="F36" s="1382"/>
      <c r="G36" s="1383"/>
      <c r="H36" s="1384"/>
      <c r="I36" s="1388">
        <f>SUM(I30,I32,I34)</f>
        <v>0</v>
      </c>
      <c r="J36" s="1388"/>
      <c r="K36" s="1388"/>
      <c r="L36" s="1389"/>
      <c r="N36" s="370"/>
      <c r="O36" s="370"/>
      <c r="P36" s="370"/>
      <c r="Q36" s="370"/>
      <c r="R36" s="370"/>
      <c r="S36" s="370"/>
      <c r="T36" s="370"/>
      <c r="U36" s="370"/>
      <c r="V36" s="370"/>
      <c r="W36" s="384"/>
      <c r="Z36" s="1276"/>
      <c r="AA36" s="1276"/>
      <c r="AB36" s="360"/>
      <c r="AC36" s="44"/>
      <c r="AD36" s="44"/>
      <c r="AE36" s="44"/>
      <c r="AF36" s="44"/>
      <c r="AG36" s="44"/>
      <c r="AH36" s="44"/>
      <c r="AI36" s="44"/>
    </row>
    <row r="37" spans="1:35" s="2" customFormat="1" ht="24.75" customHeight="1" x14ac:dyDescent="0.15">
      <c r="B37" s="1072"/>
      <c r="C37" s="1410">
        <f>INT(SUM(C31,C33,C35))</f>
        <v>0</v>
      </c>
      <c r="D37" s="1411"/>
      <c r="E37" s="1412"/>
      <c r="F37" s="1385"/>
      <c r="G37" s="1386"/>
      <c r="H37" s="1387"/>
      <c r="I37" s="1142">
        <f>SUM(I31,I33,I35)</f>
        <v>0</v>
      </c>
      <c r="J37" s="1143"/>
      <c r="K37" s="1143"/>
      <c r="L37" s="1077"/>
      <c r="N37" s="384"/>
      <c r="O37" s="384"/>
      <c r="P37" s="384"/>
      <c r="Q37" s="384"/>
      <c r="R37" s="384"/>
      <c r="S37" s="384"/>
      <c r="T37" s="384"/>
      <c r="U37" s="384"/>
      <c r="V37" s="384"/>
      <c r="W37" s="384"/>
      <c r="Z37" s="44"/>
      <c r="AA37" s="44"/>
      <c r="AB37" s="44"/>
      <c r="AC37" s="44"/>
      <c r="AD37" s="44"/>
      <c r="AE37" s="44"/>
      <c r="AF37" s="44"/>
      <c r="AG37" s="44"/>
      <c r="AH37" s="44"/>
      <c r="AI37" s="44"/>
    </row>
    <row r="38" spans="1:35" ht="11.25" customHeight="1" x14ac:dyDescent="0.15">
      <c r="B38" s="47"/>
      <c r="C38" s="47"/>
      <c r="D38" s="47"/>
      <c r="E38" s="47"/>
      <c r="F38" s="47"/>
      <c r="G38" s="47"/>
      <c r="H38" s="47"/>
      <c r="I38" s="47"/>
      <c r="J38" s="47"/>
      <c r="K38" s="47"/>
      <c r="L38" s="47"/>
      <c r="N38" s="44"/>
      <c r="O38" s="44"/>
      <c r="P38" s="44"/>
      <c r="Q38" s="44"/>
      <c r="R38" s="44"/>
      <c r="S38" s="44"/>
      <c r="T38" s="44"/>
      <c r="U38" s="44"/>
      <c r="V38" s="44"/>
      <c r="W38" s="44"/>
    </row>
    <row r="39" spans="1:35" ht="21" customHeight="1" x14ac:dyDescent="0.15">
      <c r="A39" s="1390" t="s">
        <v>1111</v>
      </c>
      <c r="B39" s="1390"/>
      <c r="C39" s="1390"/>
      <c r="D39" s="1390"/>
      <c r="E39" s="1390"/>
      <c r="F39" s="1390"/>
      <c r="G39" s="1390"/>
      <c r="H39" s="1390"/>
      <c r="I39" s="1390"/>
      <c r="J39" s="1390"/>
      <c r="K39" s="1390"/>
      <c r="L39" s="1390"/>
      <c r="M39" s="1390"/>
      <c r="N39" s="1390"/>
      <c r="O39" s="1390"/>
      <c r="P39" s="1390"/>
      <c r="Q39" s="1390"/>
      <c r="R39" s="1390"/>
      <c r="S39" s="1390"/>
      <c r="T39" s="1390"/>
      <c r="U39" s="1390"/>
      <c r="V39" s="1390"/>
      <c r="W39" s="44"/>
    </row>
    <row r="40" spans="1:35" ht="21" customHeight="1" x14ac:dyDescent="0.15">
      <c r="A40" s="20"/>
      <c r="B40" s="49" t="s">
        <v>185</v>
      </c>
      <c r="P40" s="30"/>
      <c r="Q40" s="30"/>
      <c r="R40" s="30"/>
      <c r="S40" s="30"/>
      <c r="T40" s="30"/>
      <c r="U40" s="30"/>
      <c r="V40" s="30"/>
      <c r="W40" s="30"/>
    </row>
    <row r="41" spans="1:35" ht="21" customHeight="1" x14ac:dyDescent="0.15">
      <c r="A41" s="20"/>
      <c r="B41" s="9" t="s">
        <v>186</v>
      </c>
      <c r="C41" s="10"/>
      <c r="D41" s="10"/>
      <c r="E41" s="10"/>
      <c r="F41" s="10"/>
      <c r="M41" s="1419"/>
      <c r="N41" s="1420"/>
      <c r="P41" s="30"/>
      <c r="Q41" s="30"/>
      <c r="R41" s="30"/>
      <c r="S41" s="30"/>
      <c r="T41" s="30"/>
      <c r="U41" s="30"/>
      <c r="V41" s="30"/>
      <c r="W41" s="30"/>
    </row>
    <row r="42" spans="1:35" ht="21" customHeight="1" x14ac:dyDescent="0.15">
      <c r="A42" s="20"/>
      <c r="B42" s="9" t="s">
        <v>187</v>
      </c>
      <c r="C42" s="9"/>
      <c r="D42" s="9"/>
      <c r="E42" s="9"/>
      <c r="F42" s="10"/>
      <c r="L42" s="2"/>
      <c r="M42" s="2"/>
      <c r="P42" s="25"/>
      <c r="Q42" s="25"/>
      <c r="R42" s="25"/>
      <c r="S42" s="25"/>
      <c r="T42" s="25"/>
      <c r="U42" s="25"/>
      <c r="V42" s="25"/>
      <c r="W42" s="25"/>
    </row>
    <row r="43" spans="1:35" ht="21" customHeight="1" x14ac:dyDescent="0.15">
      <c r="A43" s="20"/>
      <c r="B43" s="5" t="s">
        <v>188</v>
      </c>
      <c r="C43" s="2" t="s">
        <v>189</v>
      </c>
      <c r="D43" s="2"/>
      <c r="E43" s="2"/>
    </row>
    <row r="44" spans="1:35" s="2" customFormat="1" ht="21" customHeight="1" x14ac:dyDescent="0.15">
      <c r="A44" s="50"/>
      <c r="B44" s="51"/>
      <c r="E44" s="2" t="s">
        <v>190</v>
      </c>
      <c r="H44" s="2" t="s">
        <v>191</v>
      </c>
      <c r="I44" s="1408">
        <v>0</v>
      </c>
      <c r="J44" s="1409"/>
      <c r="K44" s="1396" t="s">
        <v>192</v>
      </c>
      <c r="L44" s="1397"/>
      <c r="M44" s="1391">
        <v>0</v>
      </c>
      <c r="N44" s="1392"/>
      <c r="O44" s="52" t="s">
        <v>193</v>
      </c>
      <c r="P44" s="1393">
        <f>I44+M44</f>
        <v>0</v>
      </c>
      <c r="Q44" s="1393"/>
      <c r="R44" s="1393"/>
      <c r="S44" s="1393"/>
      <c r="U44" s="25"/>
    </row>
    <row r="45" spans="1:35" s="2" customFormat="1" ht="21" customHeight="1" x14ac:dyDescent="0.15">
      <c r="A45" s="50"/>
      <c r="B45" s="51"/>
      <c r="E45" s="2" t="s">
        <v>194</v>
      </c>
      <c r="H45" s="2" t="s">
        <v>191</v>
      </c>
      <c r="I45" s="1408">
        <v>0</v>
      </c>
      <c r="J45" s="1409"/>
      <c r="K45" s="1396" t="s">
        <v>195</v>
      </c>
      <c r="L45" s="1397"/>
      <c r="M45" s="1391">
        <v>0</v>
      </c>
      <c r="N45" s="1392"/>
      <c r="O45" s="52" t="s">
        <v>196</v>
      </c>
      <c r="P45" s="1393">
        <f>I45+M45</f>
        <v>0</v>
      </c>
      <c r="Q45" s="1393"/>
      <c r="R45" s="1393"/>
      <c r="S45" s="1393"/>
      <c r="U45" s="2" t="s">
        <v>197</v>
      </c>
    </row>
    <row r="46" spans="1:35" ht="5.25" customHeight="1" x14ac:dyDescent="0.15">
      <c r="A46" s="20"/>
      <c r="B46" s="5"/>
      <c r="D46" s="2"/>
      <c r="H46" s="38"/>
      <c r="L46" s="53"/>
      <c r="M46" s="53"/>
      <c r="O46" s="2"/>
      <c r="S46" s="54"/>
      <c r="T46" s="54"/>
      <c r="V46" s="2"/>
    </row>
    <row r="47" spans="1:35" s="2" customFormat="1" ht="21.75" customHeight="1" x14ac:dyDescent="0.15">
      <c r="A47" s="50"/>
      <c r="B47" s="51"/>
      <c r="E47" s="2" t="s">
        <v>71</v>
      </c>
      <c r="H47" s="2" t="s">
        <v>191</v>
      </c>
      <c r="I47" s="1394">
        <f>I44+I45</f>
        <v>0</v>
      </c>
      <c r="J47" s="1395"/>
      <c r="K47" s="1396" t="s">
        <v>195</v>
      </c>
      <c r="L47" s="1397"/>
      <c r="M47" s="1398">
        <f>M44+M45</f>
        <v>0</v>
      </c>
      <c r="N47" s="1399"/>
      <c r="O47" s="52" t="s">
        <v>196</v>
      </c>
      <c r="P47" s="1393">
        <f>I47+M47</f>
        <v>0</v>
      </c>
      <c r="Q47" s="1393"/>
      <c r="R47" s="1393"/>
      <c r="S47" s="1393"/>
      <c r="U47" s="2" t="s">
        <v>198</v>
      </c>
    </row>
    <row r="48" spans="1:35" ht="6" customHeight="1" x14ac:dyDescent="0.15">
      <c r="A48" s="20"/>
      <c r="B48" s="5"/>
      <c r="E48" s="2"/>
      <c r="H48" s="38"/>
      <c r="I48" s="53"/>
      <c r="J48" s="53"/>
      <c r="L48" s="2"/>
      <c r="N48" s="54"/>
      <c r="O48" s="54"/>
      <c r="R48" s="2"/>
      <c r="U48" s="25"/>
    </row>
    <row r="49" spans="1:35" s="2" customFormat="1" ht="21.75" customHeight="1" x14ac:dyDescent="0.15">
      <c r="A49" s="50"/>
      <c r="B49" s="51" t="s">
        <v>199</v>
      </c>
      <c r="C49" s="111" t="s">
        <v>200</v>
      </c>
      <c r="D49" s="25"/>
      <c r="E49" s="25"/>
      <c r="F49" s="25"/>
      <c r="G49" s="1403" t="str">
        <f>IFERROR(P45/P47,"%")</f>
        <v>%</v>
      </c>
      <c r="H49" s="1404"/>
      <c r="J49" s="52" t="s">
        <v>201</v>
      </c>
      <c r="K49" s="55"/>
      <c r="L49" s="55"/>
      <c r="R49" s="56"/>
      <c r="S49" s="56"/>
      <c r="T49" s="25"/>
      <c r="U49" s="25"/>
    </row>
    <row r="50" spans="1:35" s="2" customFormat="1" ht="18.75" customHeight="1" x14ac:dyDescent="0.15">
      <c r="A50" s="50"/>
      <c r="B50" s="9" t="s">
        <v>402</v>
      </c>
      <c r="C50" s="9"/>
      <c r="D50" s="9"/>
      <c r="E50" s="9"/>
      <c r="F50" s="9"/>
      <c r="G50" s="9"/>
      <c r="H50" s="9"/>
      <c r="I50" s="9"/>
      <c r="J50" s="9"/>
      <c r="K50" s="9"/>
      <c r="L50" s="9"/>
      <c r="M50" s="9"/>
      <c r="N50" s="9"/>
      <c r="O50" s="9"/>
    </row>
    <row r="51" spans="1:35" s="2" customFormat="1" ht="21.75" customHeight="1" x14ac:dyDescent="0.15">
      <c r="A51" s="50"/>
      <c r="C51" s="1405" t="s">
        <v>414</v>
      </c>
      <c r="D51" s="1406"/>
      <c r="E51" s="1394">
        <f>I47</f>
        <v>0</v>
      </c>
      <c r="F51" s="1395"/>
      <c r="G51" s="1401" t="s">
        <v>202</v>
      </c>
      <c r="H51" s="1402"/>
      <c r="I51" s="1402"/>
      <c r="J51" s="1402"/>
      <c r="K51" s="1402"/>
      <c r="L51" s="1402"/>
      <c r="M51" s="1402"/>
      <c r="N51" s="1402"/>
      <c r="O51" s="1402"/>
      <c r="P51" s="1402"/>
      <c r="Q51" s="1408">
        <v>0</v>
      </c>
      <c r="R51" s="1409"/>
      <c r="Y51" s="57"/>
    </row>
    <row r="52" spans="1:35" s="2" customFormat="1" ht="21.75" customHeight="1" x14ac:dyDescent="0.15">
      <c r="A52" s="50"/>
      <c r="C52" s="9" t="s">
        <v>203</v>
      </c>
      <c r="D52" s="1400" t="s">
        <v>204</v>
      </c>
      <c r="E52" s="1400"/>
      <c r="F52" s="1400"/>
      <c r="G52" s="1400"/>
      <c r="H52" s="1400"/>
      <c r="I52" s="1400"/>
      <c r="J52" s="1407"/>
      <c r="K52" s="1445">
        <f>E51+Q51</f>
        <v>0</v>
      </c>
      <c r="L52" s="1445"/>
      <c r="M52" s="1413" t="s">
        <v>205</v>
      </c>
      <c r="N52" s="1405"/>
      <c r="O52" s="1405"/>
      <c r="P52" s="1405"/>
      <c r="Q52" s="1406"/>
      <c r="R52" s="1394">
        <f>ROUNDUP(K52*0.8,0)</f>
        <v>0</v>
      </c>
      <c r="S52" s="1395"/>
      <c r="T52" s="9" t="s">
        <v>206</v>
      </c>
    </row>
    <row r="53" spans="1:35" s="2" customFormat="1" ht="21.75" customHeight="1" x14ac:dyDescent="0.15">
      <c r="A53" s="50"/>
      <c r="B53" s="58"/>
      <c r="C53" s="9" t="s">
        <v>207</v>
      </c>
      <c r="D53" s="9"/>
      <c r="E53" s="9"/>
      <c r="F53" s="59"/>
      <c r="G53" s="9"/>
      <c r="H53" s="9"/>
      <c r="I53" s="9"/>
      <c r="J53" s="9"/>
      <c r="K53" s="9"/>
      <c r="L53" s="9"/>
      <c r="M53" s="9"/>
      <c r="N53" s="9"/>
      <c r="O53" s="9"/>
      <c r="P53" s="9"/>
      <c r="Q53" s="9"/>
      <c r="R53" s="9"/>
      <c r="S53" s="9"/>
      <c r="T53" s="9"/>
      <c r="U53" s="9"/>
      <c r="V53" s="9"/>
    </row>
    <row r="54" spans="1:35" s="2" customFormat="1" ht="18.75" customHeight="1" x14ac:dyDescent="0.15">
      <c r="A54" s="50"/>
      <c r="B54" s="9" t="s">
        <v>403</v>
      </c>
      <c r="C54" s="9"/>
      <c r="D54" s="9"/>
      <c r="E54" s="9"/>
      <c r="F54" s="9"/>
      <c r="G54" s="9"/>
      <c r="H54" s="669">
        <v>0</v>
      </c>
      <c r="I54" s="1400" t="s">
        <v>412</v>
      </c>
      <c r="J54" s="1400"/>
      <c r="K54" s="1400"/>
      <c r="L54" s="1400"/>
      <c r="M54" s="1400"/>
      <c r="N54" s="1400"/>
      <c r="O54" s="1400"/>
      <c r="P54" s="1400"/>
      <c r="Q54" s="1400"/>
      <c r="R54" s="1400"/>
      <c r="S54" s="1400"/>
      <c r="T54" s="1400"/>
      <c r="U54" s="1400"/>
      <c r="V54" s="1400"/>
    </row>
    <row r="55" spans="1:35" s="2" customFormat="1" ht="18.75" customHeight="1" x14ac:dyDescent="0.15">
      <c r="A55" s="50"/>
      <c r="B55" s="9" t="s">
        <v>413</v>
      </c>
      <c r="D55" s="9"/>
      <c r="E55" s="9"/>
      <c r="F55" s="9"/>
      <c r="G55" s="9"/>
      <c r="H55" s="9"/>
      <c r="I55" s="9"/>
      <c r="J55" s="9"/>
      <c r="K55" s="9"/>
      <c r="L55" s="9"/>
      <c r="M55" s="9"/>
      <c r="N55" s="9"/>
      <c r="O55" s="9"/>
    </row>
    <row r="56" spans="1:35" s="2" customFormat="1" ht="21.75" customHeight="1" x14ac:dyDescent="0.15">
      <c r="A56" s="50"/>
      <c r="C56" s="1405" t="s">
        <v>414</v>
      </c>
      <c r="D56" s="1406"/>
      <c r="E56" s="1394">
        <f>I47</f>
        <v>0</v>
      </c>
      <c r="F56" s="1395"/>
      <c r="G56" s="1401" t="s">
        <v>202</v>
      </c>
      <c r="H56" s="1402"/>
      <c r="I56" s="1402"/>
      <c r="J56" s="1402"/>
      <c r="K56" s="1402"/>
      <c r="L56" s="1402"/>
      <c r="M56" s="1402"/>
      <c r="N56" s="1402"/>
      <c r="O56" s="1402"/>
      <c r="P56" s="1402"/>
      <c r="Q56" s="1408">
        <v>0</v>
      </c>
      <c r="R56" s="1409"/>
      <c r="Y56" s="57"/>
    </row>
    <row r="57" spans="1:35" s="2" customFormat="1" ht="21.75" customHeight="1" x14ac:dyDescent="0.15">
      <c r="A57" s="50"/>
      <c r="C57" s="9" t="s">
        <v>193</v>
      </c>
      <c r="D57" s="1400" t="s">
        <v>204</v>
      </c>
      <c r="E57" s="1400"/>
      <c r="F57" s="1400"/>
      <c r="G57" s="1400"/>
      <c r="H57" s="1400"/>
      <c r="I57" s="1400"/>
      <c r="J57" s="1407"/>
      <c r="K57" s="1445">
        <f>E56+Q56</f>
        <v>0</v>
      </c>
      <c r="L57" s="1445"/>
      <c r="M57" s="1413" t="s">
        <v>394</v>
      </c>
      <c r="N57" s="1405"/>
      <c r="O57" s="1405"/>
      <c r="P57" s="1405"/>
      <c r="Q57" s="1406"/>
      <c r="R57" s="1394">
        <f>ROUNDUP(K57*0.6,0)</f>
        <v>0</v>
      </c>
      <c r="S57" s="1395"/>
      <c r="T57" s="9" t="s">
        <v>206</v>
      </c>
    </row>
    <row r="58" spans="1:35" s="2" customFormat="1" ht="21.75" customHeight="1" x14ac:dyDescent="0.15">
      <c r="A58" s="50"/>
      <c r="B58" s="58"/>
      <c r="C58" s="9" t="s">
        <v>395</v>
      </c>
      <c r="D58" s="9"/>
      <c r="E58" s="9"/>
      <c r="F58" s="59"/>
      <c r="G58" s="9"/>
      <c r="H58" s="9"/>
      <c r="I58" s="9"/>
      <c r="J58" s="9"/>
      <c r="K58" s="9"/>
      <c r="L58" s="9"/>
      <c r="M58" s="9"/>
      <c r="N58" s="9"/>
      <c r="O58" s="9"/>
      <c r="P58" s="9"/>
      <c r="Q58" s="9"/>
      <c r="R58" s="9"/>
      <c r="S58" s="9"/>
      <c r="T58" s="9"/>
      <c r="U58" s="9"/>
      <c r="V58" s="9"/>
    </row>
    <row r="59" spans="1:35" s="2" customFormat="1" ht="36.6" customHeight="1" x14ac:dyDescent="0.15">
      <c r="A59" s="50"/>
      <c r="B59" s="1372" t="s">
        <v>404</v>
      </c>
      <c r="C59" s="1372"/>
      <c r="D59" s="1372"/>
      <c r="E59" s="1372"/>
      <c r="F59" s="1372"/>
      <c r="G59" s="1372"/>
      <c r="H59" s="1372"/>
      <c r="I59" s="1372"/>
      <c r="J59" s="1372"/>
      <c r="K59" s="1372"/>
      <c r="L59" s="1372"/>
      <c r="M59" s="1372"/>
      <c r="N59" s="1372"/>
      <c r="O59" s="1372"/>
      <c r="P59" s="1372"/>
      <c r="Q59" s="1372"/>
      <c r="R59" s="1372"/>
      <c r="S59" s="1372"/>
      <c r="T59" s="1372"/>
      <c r="U59" s="1372"/>
      <c r="V59" s="1372"/>
      <c r="W59" s="30"/>
    </row>
    <row r="60" spans="1:35" s="2" customFormat="1" ht="22.5" customHeight="1" x14ac:dyDescent="0.15">
      <c r="B60" s="22" t="s">
        <v>60</v>
      </c>
      <c r="C60" s="1303" t="s">
        <v>61</v>
      </c>
      <c r="D60" s="1304"/>
      <c r="E60" s="1305"/>
      <c r="F60" s="826" t="s">
        <v>62</v>
      </c>
      <c r="G60" s="1306"/>
      <c r="H60" s="827"/>
      <c r="I60" s="826" t="s">
        <v>63</v>
      </c>
      <c r="J60" s="1306"/>
      <c r="K60" s="1306"/>
      <c r="L60" s="827"/>
      <c r="N60" s="1295" t="s">
        <v>415</v>
      </c>
      <c r="O60" s="1296"/>
      <c r="P60" s="1296"/>
      <c r="Q60" s="1296"/>
      <c r="R60" s="1296"/>
      <c r="S60" s="1296"/>
      <c r="T60" s="1296"/>
      <c r="U60" s="1296"/>
      <c r="V60" s="1297"/>
      <c r="W60" s="47"/>
      <c r="Z60" s="47"/>
      <c r="AA60" s="828"/>
      <c r="AB60" s="828"/>
      <c r="AC60" s="828"/>
      <c r="AD60" s="828"/>
      <c r="AE60" s="828"/>
      <c r="AF60" s="828"/>
      <c r="AG60" s="47"/>
      <c r="AH60" s="47"/>
      <c r="AI60" s="47"/>
    </row>
    <row r="61" spans="1:35" s="2" customFormat="1" ht="12" customHeight="1" x14ac:dyDescent="0.15">
      <c r="A61" s="23"/>
      <c r="B61" s="1071" t="s">
        <v>34</v>
      </c>
      <c r="C61" s="1422"/>
      <c r="D61" s="1422"/>
      <c r="E61" s="1422"/>
      <c r="F61" s="1362"/>
      <c r="G61" s="1363"/>
      <c r="H61" s="24"/>
      <c r="I61" s="1131">
        <f t="shared" ref="I61:I65" si="1">INT(C61*F61/10)</f>
        <v>0</v>
      </c>
      <c r="J61" s="1131"/>
      <c r="K61" s="1131"/>
      <c r="L61" s="1131"/>
      <c r="N61" s="1298"/>
      <c r="O61" s="1059"/>
      <c r="P61" s="1059"/>
      <c r="Q61" s="1059"/>
      <c r="R61" s="1059"/>
      <c r="S61" s="1059"/>
      <c r="T61" s="1059"/>
      <c r="U61" s="1059"/>
      <c r="V61" s="1299"/>
      <c r="W61" s="47"/>
      <c r="Z61" s="47"/>
      <c r="AA61" s="1234"/>
      <c r="AB61" s="1234"/>
      <c r="AC61" s="358"/>
      <c r="AD61" s="1234"/>
      <c r="AE61" s="1234"/>
      <c r="AF61" s="358"/>
      <c r="AG61" s="47"/>
      <c r="AH61" s="47"/>
      <c r="AI61" s="47"/>
    </row>
    <row r="62" spans="1:35" s="2" customFormat="1" ht="22.5" customHeight="1" x14ac:dyDescent="0.15">
      <c r="A62" s="23"/>
      <c r="B62" s="1072"/>
      <c r="C62" s="1366" t="str">
        <f>IF($M$6="○",'別紙1 活動計画書'!C21,"")</f>
        <v/>
      </c>
      <c r="D62" s="1367"/>
      <c r="E62" s="1368"/>
      <c r="F62" s="1364">
        <v>300</v>
      </c>
      <c r="G62" s="1365"/>
      <c r="H62" s="46" t="s">
        <v>65</v>
      </c>
      <c r="I62" s="1142" t="str">
        <f>IFERROR(INT(C62*F62/10),"")</f>
        <v/>
      </c>
      <c r="J62" s="1143"/>
      <c r="K62" s="1143"/>
      <c r="L62" s="1077"/>
      <c r="N62" s="1298"/>
      <c r="O62" s="1059"/>
      <c r="P62" s="1059"/>
      <c r="Q62" s="1059"/>
      <c r="R62" s="1059"/>
      <c r="S62" s="1059"/>
      <c r="T62" s="1059"/>
      <c r="U62" s="1059"/>
      <c r="V62" s="1299"/>
      <c r="W62" s="47"/>
      <c r="Z62" s="47"/>
      <c r="AA62" s="1276"/>
      <c r="AB62" s="1276"/>
      <c r="AC62" s="359"/>
      <c r="AD62" s="1276"/>
      <c r="AE62" s="1276"/>
      <c r="AF62" s="359"/>
      <c r="AG62" s="47"/>
      <c r="AH62" s="47"/>
      <c r="AI62" s="47"/>
    </row>
    <row r="63" spans="1:35" s="2" customFormat="1" ht="12" customHeight="1" x14ac:dyDescent="0.15">
      <c r="A63" s="23"/>
      <c r="B63" s="1071" t="s">
        <v>66</v>
      </c>
      <c r="C63" s="1422"/>
      <c r="D63" s="1422"/>
      <c r="E63" s="1422"/>
      <c r="F63" s="1362"/>
      <c r="G63" s="1363"/>
      <c r="H63" s="24"/>
      <c r="I63" s="1131">
        <f t="shared" si="1"/>
        <v>0</v>
      </c>
      <c r="J63" s="1131"/>
      <c r="K63" s="1131"/>
      <c r="L63" s="1131"/>
      <c r="N63" s="1298"/>
      <c r="O63" s="1059"/>
      <c r="P63" s="1059"/>
      <c r="Q63" s="1059"/>
      <c r="R63" s="1059"/>
      <c r="S63" s="1059"/>
      <c r="T63" s="1059"/>
      <c r="U63" s="1059"/>
      <c r="V63" s="1299"/>
      <c r="W63" s="47"/>
      <c r="Z63" s="47"/>
      <c r="AA63" s="1234"/>
      <c r="AB63" s="1234"/>
      <c r="AC63" s="358"/>
      <c r="AD63" s="1234"/>
      <c r="AE63" s="1234"/>
      <c r="AF63" s="358"/>
      <c r="AG63" s="47"/>
      <c r="AH63" s="47"/>
      <c r="AI63" s="47"/>
    </row>
    <row r="64" spans="1:35" s="2" customFormat="1" ht="22.5" customHeight="1" x14ac:dyDescent="0.15">
      <c r="A64" s="23"/>
      <c r="B64" s="1072"/>
      <c r="C64" s="1366" t="str">
        <f>IF($M$6="○",'別紙1 活動計画書'!C23,"")</f>
        <v/>
      </c>
      <c r="D64" s="1367"/>
      <c r="E64" s="1368"/>
      <c r="F64" s="1364">
        <v>180</v>
      </c>
      <c r="G64" s="1365"/>
      <c r="H64" s="46" t="s">
        <v>65</v>
      </c>
      <c r="I64" s="1142" t="str">
        <f>IFERROR(INT(C64*F64/10),"")</f>
        <v/>
      </c>
      <c r="J64" s="1143"/>
      <c r="K64" s="1143"/>
      <c r="L64" s="1077"/>
      <c r="N64" s="1298"/>
      <c r="O64" s="1059"/>
      <c r="P64" s="1059"/>
      <c r="Q64" s="1059"/>
      <c r="R64" s="1059"/>
      <c r="S64" s="1059"/>
      <c r="T64" s="1059"/>
      <c r="U64" s="1059"/>
      <c r="V64" s="1299"/>
      <c r="W64" s="47"/>
      <c r="Z64" s="47"/>
      <c r="AA64" s="1276"/>
      <c r="AB64" s="1276"/>
      <c r="AC64" s="359"/>
      <c r="AD64" s="1276"/>
      <c r="AE64" s="1276"/>
      <c r="AF64" s="359"/>
      <c r="AG64" s="47"/>
      <c r="AH64" s="47"/>
      <c r="AI64" s="47"/>
    </row>
    <row r="65" spans="1:35" s="2" customFormat="1" ht="12" customHeight="1" x14ac:dyDescent="0.15">
      <c r="A65" s="23"/>
      <c r="B65" s="1071" t="s">
        <v>68</v>
      </c>
      <c r="C65" s="1422"/>
      <c r="D65" s="1422"/>
      <c r="E65" s="1422"/>
      <c r="F65" s="1362"/>
      <c r="G65" s="1363"/>
      <c r="H65" s="24"/>
      <c r="I65" s="1131">
        <f t="shared" si="1"/>
        <v>0</v>
      </c>
      <c r="J65" s="1131"/>
      <c r="K65" s="1131"/>
      <c r="L65" s="1131"/>
      <c r="N65" s="1298"/>
      <c r="O65" s="1059"/>
      <c r="P65" s="1059"/>
      <c r="Q65" s="1059"/>
      <c r="R65" s="1059"/>
      <c r="S65" s="1059"/>
      <c r="T65" s="1059"/>
      <c r="U65" s="1059"/>
      <c r="V65" s="1299"/>
      <c r="W65" s="47"/>
      <c r="Z65" s="47"/>
      <c r="AA65" s="1234"/>
      <c r="AB65" s="1234"/>
      <c r="AC65" s="358"/>
      <c r="AD65" s="1234"/>
      <c r="AE65" s="1234"/>
      <c r="AF65" s="358"/>
      <c r="AG65" s="47"/>
      <c r="AH65" s="47"/>
      <c r="AI65" s="47"/>
    </row>
    <row r="66" spans="1:35" s="2" customFormat="1" ht="22.5" customHeight="1" thickBot="1" x14ac:dyDescent="0.2">
      <c r="B66" s="1421"/>
      <c r="C66" s="1366" t="str">
        <f>IF($M$6="○",'別紙1 活動計画書'!C25,"")</f>
        <v/>
      </c>
      <c r="D66" s="1367"/>
      <c r="E66" s="1368"/>
      <c r="F66" s="1414">
        <v>30</v>
      </c>
      <c r="G66" s="1415"/>
      <c r="H66" s="60" t="s">
        <v>65</v>
      </c>
      <c r="I66" s="1142" t="str">
        <f>IFERROR(INT(C66*F66/10),"")</f>
        <v/>
      </c>
      <c r="J66" s="1143"/>
      <c r="K66" s="1143"/>
      <c r="L66" s="1077"/>
      <c r="N66" s="1298"/>
      <c r="O66" s="1059"/>
      <c r="P66" s="1059"/>
      <c r="Q66" s="1059"/>
      <c r="R66" s="1059"/>
      <c r="S66" s="1059"/>
      <c r="T66" s="1059"/>
      <c r="U66" s="1059"/>
      <c r="V66" s="1299"/>
      <c r="W66" s="47"/>
      <c r="Z66" s="47"/>
      <c r="AA66" s="1276"/>
      <c r="AB66" s="1276"/>
      <c r="AC66" s="360"/>
      <c r="AD66" s="1276"/>
      <c r="AE66" s="1276"/>
      <c r="AF66" s="360"/>
      <c r="AG66" s="47"/>
      <c r="AH66" s="47"/>
      <c r="AI66" s="47"/>
    </row>
    <row r="67" spans="1:35" s="2" customFormat="1" ht="12" customHeight="1" thickTop="1" x14ac:dyDescent="0.15">
      <c r="B67" s="1278" t="s">
        <v>71</v>
      </c>
      <c r="C67" s="1280">
        <f>INT(SUM(C61,C63,C65))</f>
        <v>0</v>
      </c>
      <c r="D67" s="1281"/>
      <c r="E67" s="1282"/>
      <c r="F67" s="1283"/>
      <c r="G67" s="1284"/>
      <c r="H67" s="1285"/>
      <c r="I67" s="1450">
        <f>SUM(I61,I63,I65)</f>
        <v>0</v>
      </c>
      <c r="J67" s="1451"/>
      <c r="K67" s="1451"/>
      <c r="L67" s="1452"/>
      <c r="N67" s="1298"/>
      <c r="O67" s="1059"/>
      <c r="P67" s="1059"/>
      <c r="Q67" s="1059"/>
      <c r="R67" s="1059"/>
      <c r="S67" s="1059"/>
      <c r="T67" s="1059"/>
      <c r="U67" s="1059"/>
      <c r="V67" s="1299"/>
      <c r="W67" s="47"/>
      <c r="Z67" s="47"/>
      <c r="AA67" s="47"/>
      <c r="AB67" s="47"/>
      <c r="AC67" s="47"/>
      <c r="AD67" s="47"/>
      <c r="AE67" s="47"/>
      <c r="AF67" s="47"/>
      <c r="AG67" s="47"/>
      <c r="AH67" s="47"/>
      <c r="AI67" s="47"/>
    </row>
    <row r="68" spans="1:35" s="2" customFormat="1" ht="22.5" customHeight="1" x14ac:dyDescent="0.15">
      <c r="B68" s="1279"/>
      <c r="C68" s="1453">
        <f>INT(SUM(C62,C64,C66))</f>
        <v>0</v>
      </c>
      <c r="D68" s="1454"/>
      <c r="E68" s="1455"/>
      <c r="F68" s="1286"/>
      <c r="G68" s="1287"/>
      <c r="H68" s="1288"/>
      <c r="I68" s="1446">
        <f>SUM(I62,I64,I66)</f>
        <v>0</v>
      </c>
      <c r="J68" s="1447"/>
      <c r="K68" s="1447"/>
      <c r="L68" s="1448"/>
      <c r="N68" s="1298"/>
      <c r="O68" s="1059"/>
      <c r="P68" s="1059"/>
      <c r="Q68" s="1059"/>
      <c r="R68" s="1059"/>
      <c r="S68" s="1059"/>
      <c r="T68" s="1059"/>
      <c r="U68" s="1059"/>
      <c r="V68" s="1299"/>
      <c r="W68" s="47"/>
      <c r="Z68" s="47"/>
      <c r="AA68" s="47"/>
      <c r="AB68" s="47"/>
      <c r="AC68" s="47"/>
      <c r="AD68" s="47"/>
      <c r="AE68" s="47"/>
      <c r="AF68" s="47"/>
      <c r="AG68" s="47"/>
      <c r="AH68" s="47"/>
      <c r="AI68" s="47"/>
    </row>
    <row r="69" spans="1:35" s="2" customFormat="1" ht="25.5" customHeight="1" x14ac:dyDescent="0.15">
      <c r="B69" s="1375" t="s">
        <v>64</v>
      </c>
      <c r="C69" s="1375"/>
      <c r="D69" s="1375"/>
      <c r="E69" s="1375"/>
      <c r="F69" s="1375"/>
      <c r="G69" s="1375"/>
      <c r="H69" s="1375"/>
      <c r="I69" s="1375"/>
      <c r="J69" s="1375"/>
      <c r="K69" s="1375"/>
      <c r="L69" s="1375"/>
      <c r="N69" s="1300"/>
      <c r="O69" s="1301"/>
      <c r="P69" s="1301"/>
      <c r="Q69" s="1301"/>
      <c r="R69" s="1301"/>
      <c r="S69" s="1301"/>
      <c r="T69" s="1301"/>
      <c r="U69" s="1301"/>
      <c r="V69" s="1302"/>
      <c r="W69" s="47"/>
      <c r="Z69" s="47"/>
      <c r="AA69" s="47"/>
      <c r="AB69" s="47"/>
      <c r="AC69" s="47"/>
      <c r="AD69" s="47"/>
      <c r="AE69" s="47"/>
      <c r="AF69" s="47"/>
      <c r="AG69" s="47"/>
      <c r="AH69" s="47"/>
      <c r="AI69" s="47"/>
    </row>
    <row r="70" spans="1:35" s="2" customFormat="1" ht="25.5" customHeight="1" x14ac:dyDescent="0.15">
      <c r="B70" s="1113" t="s">
        <v>1001</v>
      </c>
      <c r="C70" s="1113"/>
      <c r="D70" s="1113"/>
      <c r="E70" s="1113"/>
      <c r="F70" s="1113"/>
      <c r="G70" s="1113"/>
      <c r="H70" s="1113"/>
      <c r="I70" s="1113"/>
      <c r="J70" s="1113"/>
      <c r="K70" s="1113"/>
      <c r="L70" s="1113"/>
      <c r="N70" s="44"/>
      <c r="O70" s="44"/>
      <c r="P70" s="44"/>
      <c r="Q70" s="44"/>
      <c r="R70" s="44"/>
      <c r="S70" s="44"/>
      <c r="T70" s="44"/>
      <c r="U70" s="44"/>
      <c r="V70" s="44"/>
      <c r="W70" s="47"/>
      <c r="Z70" s="47"/>
      <c r="AA70" s="47"/>
      <c r="AB70" s="47"/>
      <c r="AC70" s="47"/>
      <c r="AD70" s="47"/>
      <c r="AE70" s="47"/>
      <c r="AF70" s="47"/>
      <c r="AG70" s="47"/>
      <c r="AH70" s="47"/>
      <c r="AI70" s="47"/>
    </row>
    <row r="71" spans="1:35" s="2" customFormat="1" ht="16.5" customHeight="1" x14ac:dyDescent="0.15">
      <c r="B71" s="8"/>
      <c r="C71" s="48"/>
      <c r="D71" s="48"/>
      <c r="E71" s="48"/>
      <c r="F71" s="31"/>
      <c r="G71" s="31"/>
      <c r="H71" s="31"/>
      <c r="I71" s="27"/>
      <c r="J71" s="27"/>
      <c r="K71" s="27"/>
      <c r="L71" s="27"/>
      <c r="N71" s="47"/>
      <c r="O71" s="47"/>
      <c r="P71" s="47"/>
      <c r="Q71" s="47"/>
      <c r="R71" s="47"/>
      <c r="S71" s="47"/>
      <c r="T71" s="47"/>
      <c r="U71" s="47"/>
      <c r="V71" s="47"/>
      <c r="W71" s="47"/>
    </row>
    <row r="72" spans="1:35" ht="25.5" customHeight="1" x14ac:dyDescent="0.15">
      <c r="A72" s="1390" t="s">
        <v>904</v>
      </c>
      <c r="B72" s="1390"/>
      <c r="C72" s="1390"/>
      <c r="D72" s="1390"/>
      <c r="E72" s="1390"/>
      <c r="F72" s="1390"/>
      <c r="G72" s="1390"/>
      <c r="H72" s="1390"/>
      <c r="I72" s="1390"/>
      <c r="J72" s="1390"/>
      <c r="K72" s="1390"/>
      <c r="L72" s="1390"/>
      <c r="M72" s="1390"/>
      <c r="N72" s="1390"/>
      <c r="O72" s="1390"/>
      <c r="P72" s="1390"/>
      <c r="Q72" s="1390"/>
      <c r="R72" s="1390"/>
      <c r="S72" s="1390"/>
      <c r="T72" s="1390"/>
      <c r="U72" s="1390"/>
      <c r="V72" s="1390"/>
    </row>
    <row r="73" spans="1:35" ht="25.5" customHeight="1" x14ac:dyDescent="0.15">
      <c r="A73" s="403"/>
      <c r="B73" s="1273" t="s">
        <v>208</v>
      </c>
      <c r="C73" s="1273"/>
      <c r="D73" s="1273"/>
      <c r="E73" s="1273"/>
      <c r="F73" s="1273"/>
      <c r="G73" s="1273"/>
      <c r="H73" s="1273"/>
      <c r="I73" s="1376" t="s">
        <v>905</v>
      </c>
      <c r="J73" s="1376"/>
      <c r="K73" s="1376"/>
      <c r="L73" s="1376"/>
      <c r="M73" s="1273" t="s">
        <v>210</v>
      </c>
      <c r="N73" s="1273"/>
      <c r="O73" s="1273"/>
      <c r="P73" s="1273"/>
      <c r="Q73" s="401"/>
      <c r="R73" s="401"/>
      <c r="S73" s="401"/>
      <c r="T73" s="401"/>
      <c r="U73" s="401"/>
      <c r="V73" s="401"/>
    </row>
    <row r="74" spans="1:35" ht="25.5" customHeight="1" x14ac:dyDescent="0.15">
      <c r="A74" s="403"/>
      <c r="B74" s="1373" t="s">
        <v>1027</v>
      </c>
      <c r="C74" s="1374"/>
      <c r="D74" s="1374"/>
      <c r="E74" s="1374"/>
      <c r="F74" s="1374"/>
      <c r="G74" s="1374"/>
      <c r="H74" s="1374"/>
      <c r="I74" s="402" t="s">
        <v>392</v>
      </c>
      <c r="J74" s="677"/>
      <c r="K74" s="400" t="s">
        <v>79</v>
      </c>
      <c r="L74" s="410"/>
      <c r="M74" s="1449">
        <v>400000</v>
      </c>
      <c r="N74" s="1449"/>
      <c r="O74" s="1449"/>
      <c r="P74" s="1449"/>
      <c r="Q74" s="401"/>
      <c r="R74" s="401"/>
      <c r="S74" s="401"/>
      <c r="T74" s="401"/>
      <c r="U74" s="401"/>
      <c r="V74" s="401"/>
    </row>
    <row r="75" spans="1:35" ht="15" customHeight="1" x14ac:dyDescent="0.15">
      <c r="A75" s="403"/>
      <c r="B75" s="401"/>
      <c r="C75" s="401"/>
      <c r="D75" s="401"/>
      <c r="E75" s="401"/>
      <c r="F75" s="401"/>
      <c r="G75" s="401"/>
      <c r="H75" s="401"/>
      <c r="I75" s="401"/>
      <c r="J75" s="401"/>
      <c r="K75" s="401"/>
      <c r="L75" s="401"/>
      <c r="M75" s="401"/>
      <c r="N75" s="401"/>
      <c r="O75" s="401"/>
      <c r="P75" s="401"/>
      <c r="Q75" s="401"/>
      <c r="R75" s="401"/>
      <c r="S75" s="401"/>
      <c r="T75" s="401"/>
      <c r="U75" s="401"/>
      <c r="V75" s="401"/>
    </row>
    <row r="76" spans="1:35" ht="18.75" customHeight="1" x14ac:dyDescent="0.15">
      <c r="A76" s="1390" t="s">
        <v>1112</v>
      </c>
      <c r="B76" s="1390"/>
      <c r="C76" s="1390"/>
      <c r="D76" s="1390"/>
      <c r="E76" s="1390"/>
      <c r="F76" s="1390"/>
      <c r="G76" s="1390"/>
      <c r="H76" s="1390"/>
      <c r="I76" s="1390"/>
      <c r="J76" s="1390"/>
      <c r="K76" s="1390"/>
      <c r="L76" s="1390"/>
      <c r="M76" s="1390"/>
      <c r="N76" s="1390"/>
      <c r="O76" s="1390"/>
      <c r="P76" s="1390"/>
      <c r="Q76" s="1390"/>
      <c r="R76" s="1390"/>
      <c r="S76" s="1390"/>
      <c r="T76" s="1390"/>
      <c r="U76" s="1390"/>
      <c r="V76" s="1390"/>
      <c r="W76"/>
    </row>
    <row r="77" spans="1:35" customFormat="1" ht="27" customHeight="1" x14ac:dyDescent="0.15">
      <c r="A77" s="411"/>
      <c r="B77" s="1273" t="s">
        <v>208</v>
      </c>
      <c r="C77" s="1273"/>
      <c r="D77" s="1273"/>
      <c r="E77" s="1273"/>
      <c r="F77" s="1273"/>
      <c r="G77" s="1273"/>
      <c r="H77" s="1273"/>
      <c r="I77" s="1376" t="s">
        <v>209</v>
      </c>
      <c r="J77" s="1376"/>
      <c r="K77" s="1376"/>
      <c r="L77" s="1376"/>
      <c r="M77" s="1273" t="s">
        <v>210</v>
      </c>
      <c r="N77" s="1273"/>
      <c r="O77" s="1273"/>
      <c r="P77" s="1273"/>
      <c r="Q77" s="403"/>
      <c r="R77" s="403"/>
      <c r="S77" s="403"/>
      <c r="T77" s="403"/>
      <c r="U77" s="411"/>
      <c r="V77" s="411"/>
      <c r="X77" s="7"/>
      <c r="Y77" s="7"/>
      <c r="Z77" s="7"/>
      <c r="AA77" s="7"/>
      <c r="AB77" s="7"/>
      <c r="AC77" s="7"/>
      <c r="AD77" s="7"/>
      <c r="AE77" s="7"/>
    </row>
    <row r="78" spans="1:35" customFormat="1" ht="31.5" customHeight="1" x14ac:dyDescent="0.15">
      <c r="A78" s="411"/>
      <c r="B78" s="1373" t="s">
        <v>211</v>
      </c>
      <c r="C78" s="1374"/>
      <c r="D78" s="1374"/>
      <c r="E78" s="1374"/>
      <c r="F78" s="1374"/>
      <c r="G78" s="1374"/>
      <c r="H78" s="1374"/>
      <c r="I78" s="1293"/>
      <c r="J78" s="1293"/>
      <c r="K78" s="1293"/>
      <c r="L78" s="1293"/>
      <c r="M78" s="1294">
        <v>40000</v>
      </c>
      <c r="N78" s="1294"/>
      <c r="O78" s="1294"/>
      <c r="P78" s="1294"/>
      <c r="Q78" s="403"/>
      <c r="R78" s="403"/>
      <c r="S78" s="403"/>
      <c r="T78" s="403"/>
      <c r="U78" s="411"/>
      <c r="V78" s="411"/>
      <c r="X78" s="7"/>
      <c r="Y78" s="7"/>
      <c r="Z78" s="7"/>
      <c r="AA78" s="7"/>
      <c r="AB78" s="7"/>
      <c r="AC78" s="7"/>
      <c r="AD78" s="7"/>
      <c r="AE78" s="7"/>
    </row>
    <row r="79" spans="1:35" customFormat="1" ht="31.5" customHeight="1" x14ac:dyDescent="0.15">
      <c r="A79" s="411"/>
      <c r="B79" s="1373" t="s">
        <v>212</v>
      </c>
      <c r="C79" s="1374"/>
      <c r="D79" s="1374"/>
      <c r="E79" s="1374"/>
      <c r="F79" s="1374"/>
      <c r="G79" s="1374"/>
      <c r="H79" s="1374"/>
      <c r="I79" s="1293"/>
      <c r="J79" s="1293"/>
      <c r="K79" s="1293"/>
      <c r="L79" s="1293"/>
      <c r="M79" s="1294">
        <v>80000</v>
      </c>
      <c r="N79" s="1294"/>
      <c r="O79" s="1294"/>
      <c r="P79" s="1294"/>
      <c r="Q79" s="403"/>
      <c r="R79" s="403"/>
      <c r="S79" s="403"/>
      <c r="T79" s="403"/>
      <c r="U79" s="411"/>
      <c r="V79" s="411"/>
      <c r="X79" s="7"/>
      <c r="Y79" s="7"/>
      <c r="Z79" s="7"/>
      <c r="AA79" s="7"/>
      <c r="AB79" s="7"/>
      <c r="AC79" s="7"/>
      <c r="AD79" s="7"/>
      <c r="AE79" s="7"/>
    </row>
    <row r="80" spans="1:35" customFormat="1" ht="31.5" customHeight="1" x14ac:dyDescent="0.15">
      <c r="A80" s="411"/>
      <c r="B80" s="1374" t="s">
        <v>213</v>
      </c>
      <c r="C80" s="1374"/>
      <c r="D80" s="1374"/>
      <c r="E80" s="1374"/>
      <c r="F80" s="1374"/>
      <c r="G80" s="1374"/>
      <c r="H80" s="1374"/>
      <c r="I80" s="1293"/>
      <c r="J80" s="1293"/>
      <c r="K80" s="1293"/>
      <c r="L80" s="1293"/>
      <c r="M80" s="1294">
        <v>160000</v>
      </c>
      <c r="N80" s="1294"/>
      <c r="O80" s="1294"/>
      <c r="P80" s="1294"/>
      <c r="Q80" s="403"/>
      <c r="R80" s="403"/>
      <c r="S80" s="403"/>
      <c r="T80" s="403"/>
      <c r="U80" s="411"/>
      <c r="V80" s="411"/>
      <c r="X80" s="7"/>
      <c r="Y80" s="7"/>
      <c r="Z80" s="7"/>
      <c r="AA80" s="7"/>
      <c r="AB80" s="7"/>
      <c r="AC80" s="7"/>
      <c r="AD80" s="7"/>
      <c r="AE80" s="7"/>
    </row>
    <row r="81" spans="1:23" customFormat="1" ht="27.95" customHeight="1" x14ac:dyDescent="0.15">
      <c r="B81" s="1059" t="s">
        <v>1029</v>
      </c>
      <c r="C81" s="1059"/>
      <c r="D81" s="1059"/>
      <c r="E81" s="1059"/>
      <c r="F81" s="1059"/>
      <c r="G81" s="1059"/>
      <c r="H81" s="1059"/>
      <c r="I81" s="1059"/>
      <c r="J81" s="1059"/>
      <c r="K81" s="1059"/>
      <c r="L81" s="1059"/>
      <c r="M81" s="1059"/>
      <c r="N81" s="1059"/>
      <c r="O81" s="1059"/>
      <c r="P81" s="1059"/>
      <c r="Q81" s="1059"/>
      <c r="R81" s="1059"/>
      <c r="S81" s="1059"/>
      <c r="T81" s="1059"/>
      <c r="U81" s="1059"/>
      <c r="V81" s="1059"/>
    </row>
    <row r="82" spans="1:23" ht="27.95" customHeight="1" x14ac:dyDescent="0.15">
      <c r="B82" s="1059" t="s">
        <v>214</v>
      </c>
      <c r="C82" s="1059"/>
      <c r="D82" s="1059"/>
      <c r="E82" s="1059"/>
      <c r="F82" s="1059"/>
      <c r="G82" s="1059"/>
      <c r="H82" s="1059"/>
      <c r="I82" s="1059"/>
      <c r="J82" s="1059"/>
      <c r="K82" s="1059"/>
      <c r="L82" s="1059"/>
      <c r="M82" s="1059"/>
      <c r="N82" s="1059"/>
      <c r="O82" s="1059"/>
      <c r="P82" s="1059"/>
      <c r="Q82" s="1059"/>
      <c r="R82" s="1059"/>
      <c r="S82" s="1059"/>
      <c r="T82" s="1059"/>
      <c r="U82" s="1059"/>
      <c r="V82" s="1059"/>
    </row>
    <row r="83" spans="1:23" ht="18.75" customHeight="1" x14ac:dyDescent="0.15">
      <c r="A83" s="1289" t="s">
        <v>417</v>
      </c>
      <c r="B83" s="1289"/>
      <c r="C83" s="1289"/>
      <c r="D83" s="1289"/>
      <c r="E83" s="1289"/>
      <c r="F83" s="1289"/>
      <c r="G83" s="1289"/>
      <c r="H83" s="1289"/>
      <c r="I83" s="1289"/>
      <c r="J83" s="1289"/>
      <c r="K83" s="1289"/>
      <c r="L83" s="1289"/>
      <c r="M83" s="1289"/>
      <c r="N83" s="1289"/>
      <c r="O83" s="1289"/>
      <c r="P83" s="1289"/>
      <c r="Q83" s="1289"/>
      <c r="R83"/>
      <c r="S83"/>
      <c r="T83"/>
      <c r="U83"/>
      <c r="V83"/>
      <c r="W83"/>
    </row>
    <row r="84" spans="1:23" ht="98.1" customHeight="1" x14ac:dyDescent="0.15">
      <c r="A84" s="20"/>
      <c r="B84" s="1442" t="s">
        <v>1040</v>
      </c>
      <c r="C84" s="1443"/>
      <c r="D84" s="1443"/>
      <c r="E84" s="1443"/>
      <c r="F84" s="1443"/>
      <c r="G84" s="1443"/>
      <c r="H84" s="1443"/>
      <c r="I84" s="1443"/>
      <c r="J84" s="1443"/>
      <c r="K84" s="1443"/>
      <c r="L84" s="1443"/>
      <c r="M84" s="1443"/>
      <c r="N84" s="1443"/>
      <c r="O84" s="1443"/>
      <c r="P84" s="1443"/>
      <c r="Q84" s="1443"/>
      <c r="R84" s="1443"/>
      <c r="S84" s="1443"/>
      <c r="T84" s="1443"/>
      <c r="U84" s="1443"/>
      <c r="V84" s="1444"/>
      <c r="W84" s="30"/>
    </row>
    <row r="85" spans="1:23" ht="9.6" customHeight="1" x14ac:dyDescent="0.15">
      <c r="A85" s="20"/>
      <c r="B85" s="412"/>
      <c r="C85" s="413"/>
      <c r="D85" s="413"/>
      <c r="E85" s="413"/>
      <c r="F85" s="413"/>
      <c r="G85" s="413"/>
      <c r="H85" s="413"/>
      <c r="I85" s="413"/>
      <c r="J85" s="413"/>
      <c r="K85" s="413"/>
      <c r="L85" s="413"/>
      <c r="M85" s="413"/>
      <c r="N85" s="413"/>
      <c r="O85" s="413"/>
      <c r="P85" s="413"/>
      <c r="Q85" s="413"/>
      <c r="R85" s="413"/>
      <c r="S85" s="413"/>
      <c r="T85" s="413"/>
      <c r="U85" s="413"/>
      <c r="V85" s="413"/>
      <c r="W85" s="30"/>
    </row>
    <row r="86" spans="1:23" ht="18" customHeight="1" x14ac:dyDescent="0.15">
      <c r="A86" s="20"/>
      <c r="B86" s="414" t="s">
        <v>426</v>
      </c>
      <c r="C86" s="413"/>
      <c r="D86" s="413"/>
      <c r="E86" s="413"/>
      <c r="F86" s="413"/>
      <c r="G86" s="413"/>
      <c r="H86" s="413"/>
      <c r="I86" s="413"/>
      <c r="J86" s="413"/>
      <c r="K86" s="413"/>
      <c r="L86" s="413"/>
      <c r="M86" s="413"/>
      <c r="N86" s="413"/>
      <c r="O86" s="413"/>
      <c r="P86" s="413"/>
      <c r="Q86" s="413"/>
      <c r="R86" s="413"/>
      <c r="S86" s="413"/>
      <c r="T86" s="413"/>
      <c r="U86" s="413"/>
      <c r="V86" s="401"/>
    </row>
    <row r="87" spans="1:23" ht="18" customHeight="1" x14ac:dyDescent="0.15">
      <c r="A87" s="20"/>
      <c r="B87" s="1157" t="s">
        <v>436</v>
      </c>
      <c r="C87" s="1157"/>
      <c r="D87" s="1157"/>
      <c r="E87" s="1157"/>
      <c r="F87" s="1273" t="s">
        <v>437</v>
      </c>
      <c r="G87" s="1273"/>
      <c r="H87" s="1273"/>
      <c r="I87" s="415"/>
      <c r="J87" s="1214" t="s">
        <v>1031</v>
      </c>
      <c r="K87" s="1214"/>
      <c r="L87" s="1214"/>
      <c r="M87" s="1214"/>
      <c r="N87" s="1214"/>
      <c r="O87" s="1214"/>
      <c r="P87" s="1214"/>
      <c r="Q87" s="1214"/>
      <c r="R87" s="1214"/>
      <c r="S87" s="1214"/>
      <c r="T87" s="1214"/>
      <c r="U87" s="1214"/>
      <c r="V87" s="1214"/>
    </row>
    <row r="88" spans="1:23" ht="30" customHeight="1" x14ac:dyDescent="0.15">
      <c r="A88" s="20"/>
      <c r="B88" s="416" t="s">
        <v>392</v>
      </c>
      <c r="C88" s="1274"/>
      <c r="D88" s="1274"/>
      <c r="E88" s="417" t="s">
        <v>418</v>
      </c>
      <c r="F88" s="418" t="s">
        <v>392</v>
      </c>
      <c r="G88" s="670"/>
      <c r="H88" s="417" t="s">
        <v>418</v>
      </c>
      <c r="I88" s="415"/>
      <c r="J88" s="415"/>
      <c r="K88" s="415"/>
      <c r="L88" s="415"/>
      <c r="M88" s="415"/>
      <c r="N88" s="415"/>
      <c r="O88" s="415"/>
      <c r="P88" s="415"/>
      <c r="Q88" s="415"/>
      <c r="R88" s="415"/>
      <c r="S88" s="415"/>
      <c r="T88" s="415"/>
      <c r="U88" s="415"/>
      <c r="V88" s="401"/>
    </row>
    <row r="89" spans="1:23" ht="8.1" customHeight="1" x14ac:dyDescent="0.15">
      <c r="A89" s="20"/>
      <c r="B89" s="414"/>
      <c r="C89" s="413"/>
      <c r="D89" s="413"/>
      <c r="E89" s="413"/>
      <c r="F89" s="413"/>
      <c r="G89" s="413"/>
      <c r="H89" s="413"/>
      <c r="I89" s="413"/>
      <c r="J89" s="413"/>
      <c r="K89" s="413"/>
      <c r="L89" s="413"/>
      <c r="M89" s="413"/>
      <c r="N89" s="413"/>
      <c r="O89" s="413"/>
      <c r="P89" s="413"/>
      <c r="Q89" s="413"/>
      <c r="R89" s="413"/>
      <c r="S89" s="413"/>
      <c r="T89" s="413"/>
      <c r="U89" s="413"/>
      <c r="V89" s="401"/>
    </row>
    <row r="90" spans="1:23" ht="18" customHeight="1" x14ac:dyDescent="0.15">
      <c r="A90" s="20"/>
      <c r="B90" s="414" t="s">
        <v>420</v>
      </c>
      <c r="C90" s="413"/>
      <c r="D90" s="413"/>
      <c r="E90" s="413"/>
      <c r="F90" s="413"/>
      <c r="G90" s="413"/>
      <c r="H90" s="413"/>
      <c r="I90" s="413"/>
      <c r="J90" s="413"/>
      <c r="K90" s="413"/>
      <c r="L90" s="413"/>
      <c r="M90" s="413"/>
      <c r="N90" s="413"/>
      <c r="O90" s="413"/>
      <c r="P90" s="413"/>
      <c r="Q90" s="413"/>
      <c r="R90" s="413"/>
      <c r="S90" s="413"/>
      <c r="T90" s="413"/>
      <c r="U90" s="413"/>
      <c r="V90" s="401"/>
    </row>
    <row r="91" spans="1:23" ht="18" customHeight="1" x14ac:dyDescent="0.15">
      <c r="A91" s="20"/>
      <c r="B91" s="801" t="s">
        <v>421</v>
      </c>
      <c r="C91" s="842"/>
      <c r="D91" s="842"/>
      <c r="E91" s="802"/>
      <c r="F91" s="1290" t="s">
        <v>423</v>
      </c>
      <c r="G91" s="1291"/>
      <c r="H91" s="1291"/>
      <c r="I91" s="1291"/>
      <c r="J91" s="1291"/>
      <c r="K91" s="1291"/>
      <c r="L91" s="1291"/>
      <c r="M91" s="1291"/>
      <c r="N91" s="1291"/>
      <c r="O91" s="1291"/>
      <c r="P91" s="1291"/>
      <c r="Q91" s="1291"/>
      <c r="R91" s="1291"/>
      <c r="S91" s="1291"/>
      <c r="T91" s="1291"/>
      <c r="U91" s="1292"/>
      <c r="V91" s="30"/>
    </row>
    <row r="92" spans="1:23" ht="34.35" customHeight="1" x14ac:dyDescent="0.15">
      <c r="A92" s="20"/>
      <c r="B92" s="745" t="s">
        <v>392</v>
      </c>
      <c r="C92" s="1275" t="str">
        <f>IF(C88="","",C88)</f>
        <v/>
      </c>
      <c r="D92" s="1275"/>
      <c r="E92" s="742" t="s">
        <v>79</v>
      </c>
      <c r="F92" s="1369"/>
      <c r="G92" s="1370"/>
      <c r="H92" s="1370"/>
      <c r="I92" s="1370"/>
      <c r="J92" s="1370"/>
      <c r="K92" s="1370"/>
      <c r="L92" s="1370"/>
      <c r="M92" s="1370"/>
      <c r="N92" s="1370"/>
      <c r="O92" s="1370"/>
      <c r="P92" s="1370"/>
      <c r="Q92" s="1370"/>
      <c r="R92" s="1370"/>
      <c r="S92" s="1370"/>
      <c r="T92" s="1370"/>
      <c r="U92" s="1371"/>
      <c r="V92" s="30"/>
    </row>
    <row r="93" spans="1:23" ht="34.35" customHeight="1" x14ac:dyDescent="0.15">
      <c r="A93" s="20"/>
      <c r="B93" s="745" t="s">
        <v>392</v>
      </c>
      <c r="C93" s="1275" t="str">
        <f>IF((G88-C88)&gt;0,C92+1,"")</f>
        <v/>
      </c>
      <c r="D93" s="1275"/>
      <c r="E93" s="743" t="s">
        <v>79</v>
      </c>
      <c r="F93" s="1369"/>
      <c r="G93" s="1370"/>
      <c r="H93" s="1370"/>
      <c r="I93" s="1370"/>
      <c r="J93" s="1370"/>
      <c r="K93" s="1370"/>
      <c r="L93" s="1370"/>
      <c r="M93" s="1370"/>
      <c r="N93" s="1370"/>
      <c r="O93" s="1370"/>
      <c r="P93" s="1370"/>
      <c r="Q93" s="1370"/>
      <c r="R93" s="1370"/>
      <c r="S93" s="1370"/>
      <c r="T93" s="1370"/>
      <c r="U93" s="1371"/>
      <c r="V93" s="30"/>
    </row>
    <row r="94" spans="1:23" ht="34.35" customHeight="1" x14ac:dyDescent="0.15">
      <c r="A94" s="20"/>
      <c r="B94" s="745" t="s">
        <v>392</v>
      </c>
      <c r="C94" s="1275" t="str">
        <f>IF((G88-C88)&gt;1,C93+1,"")</f>
        <v/>
      </c>
      <c r="D94" s="1275"/>
      <c r="E94" s="744" t="s">
        <v>79</v>
      </c>
      <c r="F94" s="1369"/>
      <c r="G94" s="1370"/>
      <c r="H94" s="1370"/>
      <c r="I94" s="1370"/>
      <c r="J94" s="1370"/>
      <c r="K94" s="1370"/>
      <c r="L94" s="1370"/>
      <c r="M94" s="1370"/>
      <c r="N94" s="1370"/>
      <c r="O94" s="1370"/>
      <c r="P94" s="1370"/>
      <c r="Q94" s="1370"/>
      <c r="R94" s="1370"/>
      <c r="S94" s="1370"/>
      <c r="T94" s="1370"/>
      <c r="U94" s="1371"/>
      <c r="V94" s="30"/>
    </row>
    <row r="95" spans="1:23" ht="34.35" customHeight="1" x14ac:dyDescent="0.15">
      <c r="A95" s="20"/>
      <c r="B95" s="745" t="s">
        <v>392</v>
      </c>
      <c r="C95" s="1275" t="str">
        <f>IF((G88-C88)&gt;2,C94+1,"")</f>
        <v/>
      </c>
      <c r="D95" s="1275"/>
      <c r="E95" s="743" t="s">
        <v>79</v>
      </c>
      <c r="F95" s="1369"/>
      <c r="G95" s="1370"/>
      <c r="H95" s="1370"/>
      <c r="I95" s="1370"/>
      <c r="J95" s="1370"/>
      <c r="K95" s="1370"/>
      <c r="L95" s="1370"/>
      <c r="M95" s="1370"/>
      <c r="N95" s="1370"/>
      <c r="O95" s="1370"/>
      <c r="P95" s="1370"/>
      <c r="Q95" s="1370"/>
      <c r="R95" s="1370"/>
      <c r="S95" s="1370"/>
      <c r="T95" s="1370"/>
      <c r="U95" s="1371"/>
      <c r="V95" s="30"/>
    </row>
    <row r="96" spans="1:23" ht="34.35" customHeight="1" x14ac:dyDescent="0.15">
      <c r="A96" s="20"/>
      <c r="B96" s="746" t="s">
        <v>392</v>
      </c>
      <c r="C96" s="1275" t="str">
        <f>IF((G88-C88)&gt;3,C95+1,"")</f>
        <v/>
      </c>
      <c r="D96" s="1275"/>
      <c r="E96" s="743" t="s">
        <v>79</v>
      </c>
      <c r="F96" s="1369"/>
      <c r="G96" s="1370"/>
      <c r="H96" s="1370"/>
      <c r="I96" s="1370"/>
      <c r="J96" s="1370"/>
      <c r="K96" s="1370"/>
      <c r="L96" s="1370"/>
      <c r="M96" s="1370"/>
      <c r="N96" s="1370"/>
      <c r="O96" s="1370"/>
      <c r="P96" s="1370"/>
      <c r="Q96" s="1370"/>
      <c r="R96" s="1370"/>
      <c r="S96" s="1370"/>
      <c r="T96" s="1370"/>
      <c r="U96" s="1371"/>
      <c r="V96" s="30"/>
    </row>
    <row r="97" spans="1:36" ht="8.1" customHeight="1" x14ac:dyDescent="0.15">
      <c r="A97" s="20"/>
      <c r="B97" s="114"/>
      <c r="C97" s="113"/>
      <c r="D97" s="113"/>
      <c r="E97" s="113"/>
      <c r="F97" s="113"/>
      <c r="G97" s="113"/>
      <c r="H97" s="113"/>
      <c r="I97" s="113"/>
      <c r="J97" s="113"/>
      <c r="K97" s="113"/>
      <c r="L97" s="113"/>
      <c r="M97" s="113"/>
      <c r="N97" s="113"/>
      <c r="O97" s="113"/>
      <c r="P97" s="113"/>
      <c r="Q97" s="113"/>
      <c r="R97" s="113"/>
      <c r="S97" s="113"/>
      <c r="T97" s="113"/>
      <c r="U97" s="113"/>
      <c r="V97" s="30"/>
    </row>
    <row r="98" spans="1:36" ht="18" customHeight="1" x14ac:dyDescent="0.15">
      <c r="A98" s="20"/>
      <c r="B98" s="114" t="s">
        <v>427</v>
      </c>
      <c r="C98" s="113"/>
      <c r="D98" s="113"/>
      <c r="E98" s="113"/>
      <c r="F98" s="113"/>
      <c r="G98" s="113"/>
      <c r="H98" s="113"/>
      <c r="P98" s="113"/>
      <c r="Q98" s="113"/>
      <c r="R98" s="113"/>
      <c r="S98" s="113"/>
      <c r="T98" s="113"/>
      <c r="U98" s="113"/>
      <c r="V98" s="113"/>
      <c r="W98" s="30"/>
    </row>
    <row r="99" spans="1:36" s="2" customFormat="1" ht="10.35" customHeight="1" x14ac:dyDescent="0.15">
      <c r="B99" s="1000" t="s">
        <v>60</v>
      </c>
      <c r="C99" s="1073" t="s">
        <v>416</v>
      </c>
      <c r="D99" s="1073"/>
      <c r="E99" s="1073"/>
      <c r="F99" s="1303"/>
      <c r="G99" s="1306"/>
      <c r="H99" s="1306"/>
      <c r="I99" s="827"/>
      <c r="J99" s="1000" t="s">
        <v>62</v>
      </c>
      <c r="K99" s="1000"/>
      <c r="L99" s="1000"/>
      <c r="M99" s="1000"/>
      <c r="N99" s="1000"/>
      <c r="O99" s="1000" t="s">
        <v>422</v>
      </c>
      <c r="P99" s="1000"/>
      <c r="Q99" s="1000"/>
      <c r="R99" s="1000"/>
      <c r="S99" s="829" t="s">
        <v>431</v>
      </c>
      <c r="T99" s="1027"/>
      <c r="U99" s="1027"/>
      <c r="V99" s="830"/>
      <c r="W99" s="112"/>
      <c r="X99" s="112"/>
      <c r="Y99" s="112"/>
      <c r="AB99" s="43"/>
      <c r="AC99" s="44"/>
      <c r="AD99" s="44"/>
      <c r="AE99" s="44"/>
      <c r="AF99" s="44"/>
      <c r="AG99" s="45"/>
      <c r="AH99" s="45"/>
      <c r="AI99" s="45"/>
      <c r="AJ99" s="45"/>
    </row>
    <row r="100" spans="1:36" s="2" customFormat="1" ht="38.1" customHeight="1" x14ac:dyDescent="0.15">
      <c r="B100" s="1000"/>
      <c r="C100" s="1073"/>
      <c r="D100" s="1073"/>
      <c r="E100" s="1073"/>
      <c r="F100" s="1073"/>
      <c r="G100" s="1303" t="s">
        <v>425</v>
      </c>
      <c r="H100" s="1304"/>
      <c r="I100" s="1305"/>
      <c r="J100" s="1000"/>
      <c r="K100" s="1000"/>
      <c r="L100" s="1000"/>
      <c r="M100" s="1000"/>
      <c r="N100" s="1000"/>
      <c r="O100" s="1000"/>
      <c r="P100" s="1000"/>
      <c r="Q100" s="1000"/>
      <c r="R100" s="1000"/>
      <c r="S100" s="831"/>
      <c r="T100" s="1028"/>
      <c r="U100" s="1028"/>
      <c r="V100" s="832"/>
      <c r="W100" s="112"/>
      <c r="X100" s="112"/>
      <c r="Y100" s="112"/>
      <c r="AB100" s="828"/>
      <c r="AC100" s="828"/>
      <c r="AD100" s="828"/>
      <c r="AE100" s="828"/>
      <c r="AF100" s="828"/>
      <c r="AG100" s="45"/>
      <c r="AH100" s="45"/>
      <c r="AI100" s="45"/>
      <c r="AJ100" s="45"/>
    </row>
    <row r="101" spans="1:36" s="2" customFormat="1" ht="18.600000000000001" customHeight="1" x14ac:dyDescent="0.15">
      <c r="B101" s="1071" t="s">
        <v>34</v>
      </c>
      <c r="C101" s="1347" t="str">
        <f>IF($M$7="○",'別紙1 活動計画書'!C21,"")</f>
        <v/>
      </c>
      <c r="D101" s="1348"/>
      <c r="E101" s="1348"/>
      <c r="F101" s="1349"/>
      <c r="G101" s="1347">
        <v>0</v>
      </c>
      <c r="H101" s="1348"/>
      <c r="I101" s="1349"/>
      <c r="J101" s="1343">
        <v>300</v>
      </c>
      <c r="K101" s="1343"/>
      <c r="L101" s="1344"/>
      <c r="M101" s="1345" t="s">
        <v>65</v>
      </c>
      <c r="N101" s="1346"/>
      <c r="O101" s="1377" t="str">
        <f>IFERROR(C101*J101/10,"")</f>
        <v/>
      </c>
      <c r="P101" s="1377"/>
      <c r="Q101" s="1377"/>
      <c r="R101" s="1377"/>
      <c r="S101" s="1327">
        <f>IF(G101&gt;0,G101/C101,0)</f>
        <v>0</v>
      </c>
      <c r="T101" s="1328"/>
      <c r="U101" s="1328"/>
      <c r="V101" s="1329"/>
      <c r="W101" s="112"/>
      <c r="X101" s="112"/>
      <c r="Y101" s="112"/>
      <c r="AB101" s="828"/>
      <c r="AC101" s="828"/>
      <c r="AD101" s="828"/>
      <c r="AE101" s="828"/>
      <c r="AF101" s="828"/>
      <c r="AG101" s="47"/>
      <c r="AH101" s="47"/>
      <c r="AI101" s="47"/>
      <c r="AJ101" s="47"/>
    </row>
    <row r="102" spans="1:36" s="2" customFormat="1" ht="18.600000000000001" customHeight="1" x14ac:dyDescent="0.15">
      <c r="B102" s="1072"/>
      <c r="C102" s="1350"/>
      <c r="D102" s="1351"/>
      <c r="E102" s="1351"/>
      <c r="F102" s="1352"/>
      <c r="G102" s="1350"/>
      <c r="H102" s="1351"/>
      <c r="I102" s="1352"/>
      <c r="J102" s="1343"/>
      <c r="K102" s="1343"/>
      <c r="L102" s="1344"/>
      <c r="M102" s="1345"/>
      <c r="N102" s="1346"/>
      <c r="O102" s="1377"/>
      <c r="P102" s="1377"/>
      <c r="Q102" s="1377"/>
      <c r="R102" s="1377"/>
      <c r="S102" s="1330"/>
      <c r="T102" s="1331"/>
      <c r="U102" s="1331"/>
      <c r="V102" s="1332"/>
      <c r="W102" s="112"/>
      <c r="X102" s="112"/>
      <c r="Y102" s="112"/>
      <c r="AB102" s="1307"/>
      <c r="AC102" s="1307"/>
      <c r="AD102" s="1307"/>
      <c r="AE102" s="1308"/>
      <c r="AF102" s="1308"/>
      <c r="AG102" s="47"/>
      <c r="AH102" s="47"/>
      <c r="AI102" s="47"/>
      <c r="AJ102" s="47"/>
    </row>
    <row r="103" spans="1:36" s="2" customFormat="1" ht="18" customHeight="1" x14ac:dyDescent="0.15">
      <c r="B103" s="1272" t="s">
        <v>1076</v>
      </c>
      <c r="C103" s="1272"/>
      <c r="D103" s="1272"/>
      <c r="E103" s="1272"/>
      <c r="F103" s="1272"/>
      <c r="G103" s="1272"/>
      <c r="H103" s="1272"/>
      <c r="I103" s="1272"/>
      <c r="J103" s="1272"/>
      <c r="K103" s="1272"/>
      <c r="L103" s="1272"/>
      <c r="M103" s="1272"/>
      <c r="N103" s="1272"/>
      <c r="O103" s="1272"/>
      <c r="P103" s="1272"/>
      <c r="Q103" s="1272"/>
      <c r="R103" s="1272"/>
      <c r="S103" s="1272"/>
      <c r="T103" s="1272"/>
      <c r="U103" s="1272"/>
      <c r="V103" s="1272"/>
      <c r="W103" s="112"/>
      <c r="X103" s="112"/>
      <c r="Y103" s="112"/>
      <c r="AB103" s="1307"/>
      <c r="AC103" s="1307"/>
      <c r="AD103" s="1307"/>
      <c r="AE103" s="1308"/>
      <c r="AF103" s="1308"/>
      <c r="AG103" s="47"/>
      <c r="AH103" s="47"/>
      <c r="AI103" s="47"/>
      <c r="AJ103" s="47"/>
    </row>
    <row r="104" spans="1:36" ht="9.6" customHeight="1" x14ac:dyDescent="0.15"/>
    <row r="105" spans="1:36" ht="18" customHeight="1" x14ac:dyDescent="0.15">
      <c r="B105" s="2" t="s">
        <v>441</v>
      </c>
    </row>
    <row r="106" spans="1:36" ht="18" customHeight="1" x14ac:dyDescent="0.15">
      <c r="B106" s="829" t="s">
        <v>430</v>
      </c>
      <c r="C106" s="1027"/>
      <c r="D106" s="1027"/>
      <c r="E106" s="1027"/>
      <c r="F106" s="830"/>
      <c r="G106" s="1339" t="s">
        <v>432</v>
      </c>
      <c r="H106" s="1340"/>
      <c r="I106" s="1340"/>
      <c r="J106" s="1340"/>
      <c r="K106" s="1306"/>
      <c r="L106" s="1306"/>
      <c r="M106" s="1306"/>
      <c r="N106" s="827"/>
      <c r="O106" s="829" t="s">
        <v>431</v>
      </c>
      <c r="P106" s="1027"/>
      <c r="Q106" s="1027"/>
      <c r="R106" s="830"/>
      <c r="S106" s="829" t="s">
        <v>173</v>
      </c>
      <c r="T106" s="1027"/>
      <c r="U106" s="1027"/>
      <c r="V106" s="830"/>
    </row>
    <row r="107" spans="1:36" ht="18" customHeight="1" x14ac:dyDescent="0.15">
      <c r="B107" s="831"/>
      <c r="C107" s="1028"/>
      <c r="D107" s="1028"/>
      <c r="E107" s="1028"/>
      <c r="F107" s="832"/>
      <c r="G107" s="1341"/>
      <c r="H107" s="1342"/>
      <c r="I107" s="1342"/>
      <c r="J107" s="1342"/>
      <c r="K107" s="1303" t="s">
        <v>425</v>
      </c>
      <c r="L107" s="1304"/>
      <c r="M107" s="1304"/>
      <c r="N107" s="1305"/>
      <c r="O107" s="831"/>
      <c r="P107" s="1028"/>
      <c r="Q107" s="1028"/>
      <c r="R107" s="832"/>
      <c r="S107" s="831"/>
      <c r="T107" s="1028"/>
      <c r="U107" s="1028"/>
      <c r="V107" s="832"/>
    </row>
    <row r="108" spans="1:36" ht="18" customHeight="1" x14ac:dyDescent="0.15">
      <c r="B108" s="1333"/>
      <c r="C108" s="1334"/>
      <c r="D108" s="1334"/>
      <c r="E108" s="1334"/>
      <c r="F108" s="1335"/>
      <c r="G108" s="1315"/>
      <c r="H108" s="1316"/>
      <c r="I108" s="1316"/>
      <c r="J108" s="1319" t="s">
        <v>843</v>
      </c>
      <c r="K108" s="1309"/>
      <c r="L108" s="1310"/>
      <c r="M108" s="1310"/>
      <c r="N108" s="1313" t="s">
        <v>843</v>
      </c>
      <c r="O108" s="1327">
        <f>IF(K108&gt;0,K108/G108,0)</f>
        <v>0</v>
      </c>
      <c r="P108" s="1328"/>
      <c r="Q108" s="1328"/>
      <c r="R108" s="1329"/>
      <c r="S108" s="1321"/>
      <c r="T108" s="1322"/>
      <c r="U108" s="1322"/>
      <c r="V108" s="1323"/>
    </row>
    <row r="109" spans="1:36" ht="18" customHeight="1" x14ac:dyDescent="0.15">
      <c r="B109" s="1336"/>
      <c r="C109" s="1337"/>
      <c r="D109" s="1337"/>
      <c r="E109" s="1337"/>
      <c r="F109" s="1338"/>
      <c r="G109" s="1317"/>
      <c r="H109" s="1318"/>
      <c r="I109" s="1318"/>
      <c r="J109" s="1320"/>
      <c r="K109" s="1311"/>
      <c r="L109" s="1312"/>
      <c r="M109" s="1312"/>
      <c r="N109" s="1314"/>
      <c r="O109" s="1330"/>
      <c r="P109" s="1331"/>
      <c r="Q109" s="1331"/>
      <c r="R109" s="1332"/>
      <c r="S109" s="1324"/>
      <c r="T109" s="1325"/>
      <c r="U109" s="1325"/>
      <c r="V109" s="1326"/>
    </row>
    <row r="110" spans="1:36" ht="17.45" customHeight="1" x14ac:dyDescent="0.15">
      <c r="B110" s="1333"/>
      <c r="C110" s="1334"/>
      <c r="D110" s="1334"/>
      <c r="E110" s="1334"/>
      <c r="F110" s="1335"/>
      <c r="G110" s="1315"/>
      <c r="H110" s="1316"/>
      <c r="I110" s="1316"/>
      <c r="J110" s="1319" t="s">
        <v>843</v>
      </c>
      <c r="K110" s="1309"/>
      <c r="L110" s="1310"/>
      <c r="M110" s="1310"/>
      <c r="N110" s="1313" t="s">
        <v>843</v>
      </c>
      <c r="O110" s="1327">
        <f t="shared" ref="O110" si="2">IF(K110&gt;0,K110/G110,0)</f>
        <v>0</v>
      </c>
      <c r="P110" s="1328"/>
      <c r="Q110" s="1328"/>
      <c r="R110" s="1329"/>
      <c r="S110" s="1321"/>
      <c r="T110" s="1322"/>
      <c r="U110" s="1322"/>
      <c r="V110" s="1323"/>
    </row>
    <row r="111" spans="1:36" ht="18" customHeight="1" x14ac:dyDescent="0.15">
      <c r="B111" s="1336"/>
      <c r="C111" s="1337"/>
      <c r="D111" s="1337"/>
      <c r="E111" s="1337"/>
      <c r="F111" s="1338"/>
      <c r="G111" s="1317"/>
      <c r="H111" s="1318"/>
      <c r="I111" s="1318"/>
      <c r="J111" s="1320"/>
      <c r="K111" s="1311"/>
      <c r="L111" s="1312"/>
      <c r="M111" s="1312"/>
      <c r="N111" s="1314"/>
      <c r="O111" s="1330"/>
      <c r="P111" s="1331"/>
      <c r="Q111" s="1331"/>
      <c r="R111" s="1332"/>
      <c r="S111" s="1324"/>
      <c r="T111" s="1325"/>
      <c r="U111" s="1325"/>
      <c r="V111" s="1326"/>
    </row>
    <row r="112" spans="1:36" ht="18" customHeight="1" x14ac:dyDescent="0.15">
      <c r="B112" s="1333"/>
      <c r="C112" s="1334"/>
      <c r="D112" s="1334"/>
      <c r="E112" s="1334"/>
      <c r="F112" s="1335"/>
      <c r="G112" s="1315"/>
      <c r="H112" s="1316"/>
      <c r="I112" s="1316"/>
      <c r="J112" s="1319" t="s">
        <v>843</v>
      </c>
      <c r="K112" s="1309"/>
      <c r="L112" s="1310"/>
      <c r="M112" s="1310"/>
      <c r="N112" s="1313" t="s">
        <v>843</v>
      </c>
      <c r="O112" s="1327">
        <f t="shared" ref="O112" si="3">IF(K112&gt;0,K112/G112,0)</f>
        <v>0</v>
      </c>
      <c r="P112" s="1328"/>
      <c r="Q112" s="1328"/>
      <c r="R112" s="1329"/>
      <c r="S112" s="1321"/>
      <c r="T112" s="1322"/>
      <c r="U112" s="1322"/>
      <c r="V112" s="1323"/>
    </row>
    <row r="113" spans="2:22" ht="18" customHeight="1" x14ac:dyDescent="0.15">
      <c r="B113" s="1336"/>
      <c r="C113" s="1337"/>
      <c r="D113" s="1337"/>
      <c r="E113" s="1337"/>
      <c r="F113" s="1338"/>
      <c r="G113" s="1317"/>
      <c r="H113" s="1318"/>
      <c r="I113" s="1318"/>
      <c r="J113" s="1320"/>
      <c r="K113" s="1311"/>
      <c r="L113" s="1312"/>
      <c r="M113" s="1312"/>
      <c r="N113" s="1314"/>
      <c r="O113" s="1330"/>
      <c r="P113" s="1331"/>
      <c r="Q113" s="1331"/>
      <c r="R113" s="1332"/>
      <c r="S113" s="1324"/>
      <c r="T113" s="1325"/>
      <c r="U113" s="1325"/>
      <c r="V113" s="1326"/>
    </row>
    <row r="114" spans="2:22" ht="18" customHeight="1" x14ac:dyDescent="0.15">
      <c r="B114" s="1333"/>
      <c r="C114" s="1334"/>
      <c r="D114" s="1334"/>
      <c r="E114" s="1334"/>
      <c r="F114" s="1335"/>
      <c r="G114" s="1315"/>
      <c r="H114" s="1316"/>
      <c r="I114" s="1316"/>
      <c r="J114" s="1319" t="s">
        <v>843</v>
      </c>
      <c r="K114" s="1309"/>
      <c r="L114" s="1310"/>
      <c r="M114" s="1310"/>
      <c r="N114" s="1313" t="s">
        <v>843</v>
      </c>
      <c r="O114" s="1327">
        <f t="shared" ref="O114" si="4">IF(K114&gt;0,K114/G114,0)</f>
        <v>0</v>
      </c>
      <c r="P114" s="1328"/>
      <c r="Q114" s="1328"/>
      <c r="R114" s="1329"/>
      <c r="S114" s="1321"/>
      <c r="T114" s="1322"/>
      <c r="U114" s="1322"/>
      <c r="V114" s="1323"/>
    </row>
    <row r="115" spans="2:22" ht="18" customHeight="1" x14ac:dyDescent="0.15">
      <c r="B115" s="1336"/>
      <c r="C115" s="1337"/>
      <c r="D115" s="1337"/>
      <c r="E115" s="1337"/>
      <c r="F115" s="1338"/>
      <c r="G115" s="1317"/>
      <c r="H115" s="1318"/>
      <c r="I115" s="1318"/>
      <c r="J115" s="1320"/>
      <c r="K115" s="1311"/>
      <c r="L115" s="1312"/>
      <c r="M115" s="1312"/>
      <c r="N115" s="1314"/>
      <c r="O115" s="1330"/>
      <c r="P115" s="1331"/>
      <c r="Q115" s="1331"/>
      <c r="R115" s="1332"/>
      <c r="S115" s="1324"/>
      <c r="T115" s="1325"/>
      <c r="U115" s="1325"/>
      <c r="V115" s="1326"/>
    </row>
    <row r="117" spans="2:22" ht="18" customHeight="1" x14ac:dyDescent="0.15">
      <c r="B117" s="7" t="s">
        <v>424</v>
      </c>
    </row>
    <row r="118" spans="2:22" ht="18" customHeight="1" x14ac:dyDescent="0.15">
      <c r="C118" s="7" t="s">
        <v>438</v>
      </c>
    </row>
    <row r="119" spans="2:22" ht="18" customHeight="1" x14ac:dyDescent="0.15">
      <c r="B119" s="2" t="s">
        <v>439</v>
      </c>
    </row>
  </sheetData>
  <sheetProtection sheet="1" objects="1" scenarios="1" selectLockedCells="1"/>
  <dataConsolidate/>
  <mergeCells count="252">
    <mergeCell ref="B84:V84"/>
    <mergeCell ref="J87:V87"/>
    <mergeCell ref="Q56:R56"/>
    <mergeCell ref="Q51:R51"/>
    <mergeCell ref="K52:L52"/>
    <mergeCell ref="I63:L63"/>
    <mergeCell ref="A72:V72"/>
    <mergeCell ref="R52:S52"/>
    <mergeCell ref="B73:H73"/>
    <mergeCell ref="I73:L73"/>
    <mergeCell ref="M73:P73"/>
    <mergeCell ref="I68:L68"/>
    <mergeCell ref="B74:H74"/>
    <mergeCell ref="M74:P74"/>
    <mergeCell ref="C56:D56"/>
    <mergeCell ref="E56:F56"/>
    <mergeCell ref="K57:L57"/>
    <mergeCell ref="M57:Q57"/>
    <mergeCell ref="I67:L67"/>
    <mergeCell ref="C68:E68"/>
    <mergeCell ref="B61:B62"/>
    <mergeCell ref="C61:E61"/>
    <mergeCell ref="D57:J57"/>
    <mergeCell ref="I61:L61"/>
    <mergeCell ref="O21:R21"/>
    <mergeCell ref="O22:R22"/>
    <mergeCell ref="B21:K21"/>
    <mergeCell ref="B22:K22"/>
    <mergeCell ref="B19:K19"/>
    <mergeCell ref="B20:K20"/>
    <mergeCell ref="B23:K23"/>
    <mergeCell ref="B70:L70"/>
    <mergeCell ref="A76:V76"/>
    <mergeCell ref="L21:N21"/>
    <mergeCell ref="L22:N22"/>
    <mergeCell ref="L23:N23"/>
    <mergeCell ref="L24:N24"/>
    <mergeCell ref="L26:N26"/>
    <mergeCell ref="L25:N25"/>
    <mergeCell ref="O26:R26"/>
    <mergeCell ref="O23:R23"/>
    <mergeCell ref="O24:R24"/>
    <mergeCell ref="O25:R25"/>
    <mergeCell ref="I29:L29"/>
    <mergeCell ref="I65:L65"/>
    <mergeCell ref="C66:E66"/>
    <mergeCell ref="F66:G66"/>
    <mergeCell ref="I66:L66"/>
    <mergeCell ref="B4:L4"/>
    <mergeCell ref="L16:N16"/>
    <mergeCell ref="O16:R16"/>
    <mergeCell ref="L17:N17"/>
    <mergeCell ref="L18:N18"/>
    <mergeCell ref="L19:N19"/>
    <mergeCell ref="L20:N20"/>
    <mergeCell ref="B13:V13"/>
    <mergeCell ref="A12:V12"/>
    <mergeCell ref="B17:K17"/>
    <mergeCell ref="B18:K18"/>
    <mergeCell ref="B16:K16"/>
    <mergeCell ref="O17:R17"/>
    <mergeCell ref="O18:R18"/>
    <mergeCell ref="O19:R19"/>
    <mergeCell ref="O20:R20"/>
    <mergeCell ref="B5:L5"/>
    <mergeCell ref="B6:L6"/>
    <mergeCell ref="B7:L7"/>
    <mergeCell ref="B8:L8"/>
    <mergeCell ref="B9:L9"/>
    <mergeCell ref="B10:L10"/>
    <mergeCell ref="F61:G61"/>
    <mergeCell ref="C64:E64"/>
    <mergeCell ref="I60:L60"/>
    <mergeCell ref="B65:B66"/>
    <mergeCell ref="C65:E65"/>
    <mergeCell ref="F65:G65"/>
    <mergeCell ref="C62:E62"/>
    <mergeCell ref="F62:G62"/>
    <mergeCell ref="I62:L62"/>
    <mergeCell ref="B63:B64"/>
    <mergeCell ref="C63:E63"/>
    <mergeCell ref="F63:G63"/>
    <mergeCell ref="F35:G35"/>
    <mergeCell ref="I35:L35"/>
    <mergeCell ref="M41:N41"/>
    <mergeCell ref="I44:J44"/>
    <mergeCell ref="K44:L44"/>
    <mergeCell ref="M44:N44"/>
    <mergeCell ref="P44:S44"/>
    <mergeCell ref="B34:B35"/>
    <mergeCell ref="C34:E34"/>
    <mergeCell ref="F34:G34"/>
    <mergeCell ref="I34:L34"/>
    <mergeCell ref="C35:E35"/>
    <mergeCell ref="G56:P56"/>
    <mergeCell ref="G49:H49"/>
    <mergeCell ref="C51:D51"/>
    <mergeCell ref="E51:F51"/>
    <mergeCell ref="G51:P51"/>
    <mergeCell ref="D52:J52"/>
    <mergeCell ref="I45:J45"/>
    <mergeCell ref="K45:L45"/>
    <mergeCell ref="C37:E37"/>
    <mergeCell ref="I37:L37"/>
    <mergeCell ref="M52:Q52"/>
    <mergeCell ref="S99:V100"/>
    <mergeCell ref="I31:L31"/>
    <mergeCell ref="B32:B33"/>
    <mergeCell ref="C32:E32"/>
    <mergeCell ref="F32:G32"/>
    <mergeCell ref="I32:L32"/>
    <mergeCell ref="C33:E33"/>
    <mergeCell ref="F33:G33"/>
    <mergeCell ref="I33:L33"/>
    <mergeCell ref="B36:B37"/>
    <mergeCell ref="C36:E36"/>
    <mergeCell ref="F36:H37"/>
    <mergeCell ref="I36:L36"/>
    <mergeCell ref="A39:V39"/>
    <mergeCell ref="C95:D95"/>
    <mergeCell ref="C96:D96"/>
    <mergeCell ref="M45:N45"/>
    <mergeCell ref="P45:S45"/>
    <mergeCell ref="I47:J47"/>
    <mergeCell ref="K47:L47"/>
    <mergeCell ref="M47:N47"/>
    <mergeCell ref="R57:S57"/>
    <mergeCell ref="I54:V54"/>
    <mergeCell ref="P47:S47"/>
    <mergeCell ref="S101:V102"/>
    <mergeCell ref="F93:U93"/>
    <mergeCell ref="F94:U94"/>
    <mergeCell ref="F95:U95"/>
    <mergeCell ref="F96:U96"/>
    <mergeCell ref="F92:U92"/>
    <mergeCell ref="B59:V59"/>
    <mergeCell ref="F64:G64"/>
    <mergeCell ref="I64:L64"/>
    <mergeCell ref="B82:V82"/>
    <mergeCell ref="B79:H79"/>
    <mergeCell ref="I79:L79"/>
    <mergeCell ref="M79:P79"/>
    <mergeCell ref="B80:H80"/>
    <mergeCell ref="I80:L80"/>
    <mergeCell ref="M80:P80"/>
    <mergeCell ref="B69:L69"/>
    <mergeCell ref="B77:H77"/>
    <mergeCell ref="I77:L77"/>
    <mergeCell ref="M77:P77"/>
    <mergeCell ref="B78:H78"/>
    <mergeCell ref="O101:R102"/>
    <mergeCell ref="B81:V81"/>
    <mergeCell ref="C94:D94"/>
    <mergeCell ref="B24:K24"/>
    <mergeCell ref="B25:K25"/>
    <mergeCell ref="N29:V30"/>
    <mergeCell ref="N32:V33"/>
    <mergeCell ref="B30:B31"/>
    <mergeCell ref="C30:E30"/>
    <mergeCell ref="F30:G30"/>
    <mergeCell ref="I30:L30"/>
    <mergeCell ref="F31:G31"/>
    <mergeCell ref="C29:E29"/>
    <mergeCell ref="F29:H29"/>
    <mergeCell ref="C31:E31"/>
    <mergeCell ref="B26:K26"/>
    <mergeCell ref="J101:L102"/>
    <mergeCell ref="C99:F100"/>
    <mergeCell ref="B99:B100"/>
    <mergeCell ref="O99:R100"/>
    <mergeCell ref="J99:N100"/>
    <mergeCell ref="M101:N102"/>
    <mergeCell ref="B101:B102"/>
    <mergeCell ref="C101:F102"/>
    <mergeCell ref="G101:I102"/>
    <mergeCell ref="G100:I100"/>
    <mergeCell ref="G99:I99"/>
    <mergeCell ref="S114:V115"/>
    <mergeCell ref="O114:R115"/>
    <mergeCell ref="B106:F107"/>
    <mergeCell ref="B108:F109"/>
    <mergeCell ref="B110:F111"/>
    <mergeCell ref="B112:F113"/>
    <mergeCell ref="B114:F115"/>
    <mergeCell ref="G106:J107"/>
    <mergeCell ref="K106:N106"/>
    <mergeCell ref="K107:N107"/>
    <mergeCell ref="S106:V107"/>
    <mergeCell ref="S108:V109"/>
    <mergeCell ref="S110:V111"/>
    <mergeCell ref="O110:R111"/>
    <mergeCell ref="O112:R113"/>
    <mergeCell ref="S112:V113"/>
    <mergeCell ref="O106:R107"/>
    <mergeCell ref="O108:R109"/>
    <mergeCell ref="G114:I115"/>
    <mergeCell ref="J114:J115"/>
    <mergeCell ref="K114:M115"/>
    <mergeCell ref="N114:N115"/>
    <mergeCell ref="G108:I109"/>
    <mergeCell ref="J108:J109"/>
    <mergeCell ref="K108:M109"/>
    <mergeCell ref="N108:N109"/>
    <mergeCell ref="G110:I111"/>
    <mergeCell ref="J110:J111"/>
    <mergeCell ref="K110:M111"/>
    <mergeCell ref="N110:N111"/>
    <mergeCell ref="G112:I113"/>
    <mergeCell ref="J112:J113"/>
    <mergeCell ref="K112:M113"/>
    <mergeCell ref="N112:N113"/>
    <mergeCell ref="AD62:AE62"/>
    <mergeCell ref="AB100:AF101"/>
    <mergeCell ref="AB102:AD103"/>
    <mergeCell ref="AE102:AF103"/>
    <mergeCell ref="AA60:AC60"/>
    <mergeCell ref="AA61:AB61"/>
    <mergeCell ref="AA62:AB62"/>
    <mergeCell ref="AA63:AB63"/>
    <mergeCell ref="AA64:AB64"/>
    <mergeCell ref="AA65:AB65"/>
    <mergeCell ref="AA66:AB66"/>
    <mergeCell ref="AD63:AE63"/>
    <mergeCell ref="AD64:AE64"/>
    <mergeCell ref="AD65:AE65"/>
    <mergeCell ref="AD66:AE66"/>
    <mergeCell ref="AD60:AF60"/>
    <mergeCell ref="AD61:AE61"/>
    <mergeCell ref="B103:V103"/>
    <mergeCell ref="B91:E91"/>
    <mergeCell ref="B87:E87"/>
    <mergeCell ref="F87:H87"/>
    <mergeCell ref="C88:D88"/>
    <mergeCell ref="C92:D92"/>
    <mergeCell ref="C93:D93"/>
    <mergeCell ref="Z31:AA31"/>
    <mergeCell ref="Z32:AA32"/>
    <mergeCell ref="Z33:AA33"/>
    <mergeCell ref="Z34:AA34"/>
    <mergeCell ref="Z35:AA35"/>
    <mergeCell ref="Z36:AA36"/>
    <mergeCell ref="N34:V35"/>
    <mergeCell ref="B67:B68"/>
    <mergeCell ref="C67:E67"/>
    <mergeCell ref="F67:H68"/>
    <mergeCell ref="A83:Q83"/>
    <mergeCell ref="F91:U91"/>
    <mergeCell ref="I78:L78"/>
    <mergeCell ref="M78:P78"/>
    <mergeCell ref="N60:V69"/>
    <mergeCell ref="C60:E60"/>
    <mergeCell ref="F60:H60"/>
  </mergeCells>
  <phoneticPr fontId="5"/>
  <conditionalFormatting sqref="C92:D92">
    <cfRule type="expression" dxfId="15" priority="10">
      <formula>$C$92&lt;&gt;""</formula>
    </cfRule>
  </conditionalFormatting>
  <conditionalFormatting sqref="C93:D93">
    <cfRule type="expression" dxfId="14" priority="9">
      <formula>$C$93&lt;&gt;""</formula>
    </cfRule>
  </conditionalFormatting>
  <conditionalFormatting sqref="C94:D94">
    <cfRule type="expression" dxfId="13" priority="8">
      <formula>$C$94&lt;&gt;""</formula>
    </cfRule>
  </conditionalFormatting>
  <conditionalFormatting sqref="C95:D95">
    <cfRule type="expression" dxfId="12" priority="7">
      <formula>$C$95&lt;&gt;""</formula>
    </cfRule>
  </conditionalFormatting>
  <conditionalFormatting sqref="C96:D96">
    <cfRule type="expression" dxfId="11" priority="6">
      <formula>$C$96&lt;&gt;""</formula>
    </cfRule>
  </conditionalFormatting>
  <conditionalFormatting sqref="F92:U92">
    <cfRule type="expression" dxfId="10" priority="5">
      <formula>$C$92&lt;&gt;""</formula>
    </cfRule>
  </conditionalFormatting>
  <conditionalFormatting sqref="F93:U93">
    <cfRule type="expression" dxfId="9" priority="4">
      <formula>$C$93&lt;&gt;""</formula>
    </cfRule>
  </conditionalFormatting>
  <conditionalFormatting sqref="F94:U94">
    <cfRule type="expression" dxfId="8" priority="3">
      <formula>$C$94&lt;&gt;""</formula>
    </cfRule>
  </conditionalFormatting>
  <conditionalFormatting sqref="F95:U95">
    <cfRule type="expression" dxfId="7" priority="2">
      <formula>$C$95&lt;&gt;""</formula>
    </cfRule>
  </conditionalFormatting>
  <conditionalFormatting sqref="F96:U96">
    <cfRule type="expression" dxfId="6" priority="1">
      <formula>$C$96&lt;&gt;""</formula>
    </cfRule>
  </conditionalFormatting>
  <dataValidations count="5">
    <dataValidation imeMode="off" allowBlank="1" showInputMessage="1" showErrorMessage="1" sqref="M78:O80 C36 C67 M74:O74 J74" xr:uid="{00000000-0002-0000-0200-000001000000}"/>
    <dataValidation type="whole" imeMode="off" operator="greaterThanOrEqual" allowBlank="1" showInputMessage="1" showErrorMessage="1" error="小数点以下を切り捨て、整数で入力してください。" sqref="K110 G101 AB102 K112 K114 K108 J101" xr:uid="{00000000-0002-0000-0200-000002000000}">
      <formula1>0</formula1>
    </dataValidation>
    <dataValidation type="list" allowBlank="1" showInputMessage="1" showErrorMessage="1" sqref="I78:L80 M41 M5:M10 O17:O27" xr:uid="{00000000-0002-0000-0200-000003000000}">
      <formula1>B.○か空白</formula1>
    </dataValidation>
    <dataValidation type="list" allowBlank="1" showInputMessage="1" showErrorMessage="1" sqref="G88 C88:D88" xr:uid="{9F095765-121B-4FEA-A1AF-A9C88F5280EC}">
      <formula1>"7,8,9,10,11,12,13,14,15,16,17,18,19,20"</formula1>
    </dataValidation>
    <dataValidation type="whole" imeMode="off" operator="greaterThanOrEqual" allowBlank="1" showInputMessage="1" error="小数点以下を切り捨て、整数で入力してください。" sqref="C101:F102" xr:uid="{6A1284EF-1B02-4B03-84D1-8182BE79567C}">
      <formula1>0</formula1>
    </dataValidation>
  </dataValidations>
  <printOptions horizontalCentered="1"/>
  <pageMargins left="0.59055118110236227" right="0.59055118110236227" top="0.74803149606299213" bottom="0.74803149606299213" header="0.31496062992125984" footer="0.31496062992125984"/>
  <pageSetup paperSize="9" scale="90" fitToHeight="0" orientation="portrait" r:id="rId1"/>
  <rowBreaks count="3" manualBreakCount="3">
    <brk id="37" max="22" man="1"/>
    <brk id="71" max="22" man="1"/>
    <brk id="82"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49</vt:i4>
      </vt:variant>
    </vt:vector>
  </HeadingPairs>
  <TitlesOfParts>
    <vt:vector size="69" baseType="lpstr">
      <vt:lpstr>はじめに（PC）</vt:lpstr>
      <vt:lpstr>使い方</vt:lpstr>
      <vt:lpstr>【参考】交付単価（PC）</vt:lpstr>
      <vt:lpstr>はじめに (手書き)</vt:lpstr>
      <vt:lpstr>様式第1-1号</vt:lpstr>
      <vt:lpstr>様式第1-2号</vt:lpstr>
      <vt:lpstr>様式第1-3号</vt:lpstr>
      <vt:lpstr>別紙1 活動計画書</vt:lpstr>
      <vt:lpstr>加算措置（みどり加算以外）</vt:lpstr>
      <vt:lpstr>加算措置（みどり加算）</vt:lpstr>
      <vt:lpstr>別添1 位置図</vt:lpstr>
      <vt:lpstr>別添3 位置図</vt:lpstr>
      <vt:lpstr>別添4 位置図</vt:lpstr>
      <vt:lpstr>みどりチェック</vt:lpstr>
      <vt:lpstr>構成員一覧</vt:lpstr>
      <vt:lpstr>長寿命化整備計画</vt:lpstr>
      <vt:lpstr>工事確認書</vt:lpstr>
      <vt:lpstr>【選択肢】</vt:lpstr>
      <vt:lpstr>【取組番号早見表】</vt:lpstr>
      <vt:lpstr>【活動項目番号表】 </vt:lpstr>
      <vt:lpstr>①②に該当</vt:lpstr>
      <vt:lpstr>②のみ該当</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'【活動項目番号表】 '!Print_Area</vt:lpstr>
      <vt:lpstr>'【参考】交付単価（PC）'!Print_Area</vt:lpstr>
      <vt:lpstr>【取組番号早見表】!Print_Area</vt:lpstr>
      <vt:lpstr>'はじめに (手書き)'!Print_Area</vt:lpstr>
      <vt:lpstr>'はじめに（PC）'!Print_Area</vt:lpstr>
      <vt:lpstr>みどりチェック!Print_Area</vt:lpstr>
      <vt:lpstr>'加算措置（みどり加算以外）'!Print_Area</vt:lpstr>
      <vt:lpstr>構成員一覧!Print_Area</vt:lpstr>
      <vt:lpstr>使い方!Print_Area</vt:lpstr>
      <vt:lpstr>'別紙1 活動計画書'!Print_Area</vt:lpstr>
      <vt:lpstr>'様式第1-1号'!Print_Area</vt:lpstr>
      <vt:lpstr>Range1</vt:lpstr>
      <vt:lpstr>Range2</vt:lpstr>
      <vt:lpstr>Range3</vt:lpstr>
      <vt:lpstr>ため池</vt:lpstr>
      <vt:lpstr>夏期湛水</vt:lpstr>
      <vt:lpstr>該当なし</vt:lpstr>
      <vt:lpstr>江の設置_作溝実施</vt:lpstr>
      <vt:lpstr>江の設置_作溝未実施</vt:lpstr>
      <vt:lpstr>水路</vt:lpstr>
      <vt:lpstr>中干し延期</vt:lpstr>
      <vt:lpstr>長期中干し</vt:lpstr>
      <vt:lpstr>直営施工を実施しない場合は○</vt:lpstr>
      <vt:lpstr>冬期湛水</vt:lpstr>
      <vt:lpstr>農道</vt:lpstr>
      <vt:lpstr>農用地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2023-05-19T07:34:14Z</dcterms:created>
  <dcterms:modified xsi:type="dcterms:W3CDTF">2025-04-08T21:58:30Z</dcterms:modified>
</cp:coreProperties>
</file>